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350" windowHeight="17565" activeTab="2"/>
  </bookViews>
  <sheets>
    <sheet name="编制说明" sheetId="6" r:id="rId1"/>
    <sheet name="限价汇总表" sheetId="4" r:id="rId2"/>
    <sheet name="报价清单"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<sst xmlns="http://schemas.openxmlformats.org/spreadsheetml/2006/main" count="59" uniqueCount="48">
  <si>
    <t>编制说明</t>
  </si>
  <si>
    <t>1、采购范围：东莞市中心广场南广场活化改造提升项目-防水工程施工所包含的全部工程内容及其他为实现合同目的所涉及的承包范围。详见工程量清单及施工图纸，具体内容按照施工图纸、图纸会审、设计变更通知，甲方修改通知等设计文件，并按照相关标准规范、施工组织设计、专项施工方案、分项工程技术交底等有关技术文件的要求施工，确保工程验收质量，并有义务协助工程通过主管部门验收合格。</t>
  </si>
  <si>
    <t>2、本项目为固定单价合同，结算金额按进验收的工程量*投标单价为准。合同价款不因物价涨落而调整，合同价款的调整事件包括工程变更事件和现场签证事件，最终结算价以甲方成本部审核结果为准。</t>
  </si>
  <si>
    <t>3、绿色安全文明措施施工费已考虑在综合单价中，结算时不再调整。</t>
  </si>
  <si>
    <t>4、对于其他变更增加或减少工程，相同或相近项目单价优先采用清单中单价结算，无法套用上述计价方式的，经双方协商确定后按中标下浮率下浮。</t>
  </si>
  <si>
    <t>5、各投标单位结合现场实际情况及施工图纸，应详细充分、确保准确无疑地与项目部工程师及设计人员沟通，确保所供的构件数量、尺寸及型号与现场工程需要的尺寸及型号准确无误，对于因沟通不够引起的误工和返工，由投标方承担经济损失。</t>
  </si>
  <si>
    <t>东莞市中心广场南广场活化改造提升项目-防水工程
控制价汇总表</t>
  </si>
  <si>
    <t>序号</t>
  </si>
  <si>
    <t>费用名称</t>
  </si>
  <si>
    <t>采购控制价
（元）</t>
  </si>
  <si>
    <t>采购限价
（元）</t>
  </si>
  <si>
    <t>投标报价
（元）</t>
  </si>
  <si>
    <t>备注</t>
  </si>
  <si>
    <t>采购费用</t>
  </si>
  <si>
    <t>汇总报价</t>
  </si>
  <si>
    <r>
      <rPr>
        <sz val="12"/>
        <rFont val="宋体"/>
        <charset val="134"/>
      </rPr>
      <t>小写：(含税</t>
    </r>
    <r>
      <rPr>
        <u/>
        <sz val="12"/>
        <rFont val="宋体"/>
        <charset val="134"/>
      </rPr>
      <t xml:space="preserve">    </t>
    </r>
    <r>
      <rPr>
        <sz val="12"/>
        <rFont val="宋体"/>
        <charset val="134"/>
      </rPr>
      <t xml:space="preserve"> %）</t>
    </r>
  </si>
  <si>
    <r>
      <rPr>
        <sz val="12"/>
        <rFont val="宋体"/>
        <charset val="134"/>
      </rPr>
      <t>大写：(含税</t>
    </r>
    <r>
      <rPr>
        <u/>
        <sz val="12"/>
        <rFont val="宋体"/>
        <charset val="134"/>
      </rPr>
      <t xml:space="preserve">     </t>
    </r>
    <r>
      <rPr>
        <sz val="12"/>
        <rFont val="宋体"/>
        <charset val="134"/>
      </rPr>
      <t>%）</t>
    </r>
  </si>
  <si>
    <t>备注：采购限价下浮率参考我司近年防水工程平均下浮率20%计取。</t>
  </si>
  <si>
    <t>东莞市中心广场南广场活化改造提升项目-防水工程报价清单</t>
  </si>
  <si>
    <t>楼栋</t>
  </si>
  <si>
    <t>使用部位</t>
  </si>
  <si>
    <t>名称</t>
  </si>
  <si>
    <t>单位</t>
  </si>
  <si>
    <t>工程量</t>
  </si>
  <si>
    <t>不含税综合单价
(元）</t>
  </si>
  <si>
    <t>不含税总价
(元）</t>
  </si>
  <si>
    <t>1号楼</t>
  </si>
  <si>
    <t>2号楼地下室</t>
  </si>
  <si>
    <t>2号楼</t>
  </si>
  <si>
    <t>斜顶商业街</t>
  </si>
  <si>
    <t>屋面</t>
  </si>
  <si>
    <t>两道3.0厚双面自粘聚合物改性沥青防水卷材（聚酯胎）</t>
  </si>
  <si>
    <t>㎡</t>
  </si>
  <si>
    <t>单价已包含材料损耗系数</t>
  </si>
  <si>
    <t>2.0厚高聚物改性沥青防水涂料</t>
  </si>
  <si>
    <t>内墙
垃圾用房、清洁间、卫生间</t>
  </si>
  <si>
    <t>1.5厚聚合物水泥防水涂料（Ⅱ型）</t>
  </si>
  <si>
    <t>地面
垃圾用房、清洁间、卫生间</t>
  </si>
  <si>
    <t>1.5厚聚合物水泥防水涂料，沿墙上翻至完成面上300</t>
  </si>
  <si>
    <t>屋面
垃圾用房、清洁间</t>
  </si>
  <si>
    <t>外墙</t>
  </si>
  <si>
    <t>1.5厚透气型聚合物水泥防水涂料（Ⅲ型）</t>
  </si>
  <si>
    <t>南端水景区
地下室</t>
  </si>
  <si>
    <t>地面</t>
  </si>
  <si>
    <t>不含税合计（元）</t>
  </si>
  <si>
    <t>税金（9%）</t>
  </si>
  <si>
    <t>含税价合计（元）</t>
  </si>
  <si>
    <t>备注：一、固定单价合同：最终结算价按甲方审核确认的实际工程量*中标单价
      二、工程量计算规则：
      1、建筑物楼地面防水面积按设计图示尺寸以平方米计算，扣除0.3㎡以上孔洞及凸出地面的构筑物、设备基础等所占面积，不扣除柱、垛、间壁墙所占面积，涂料上翻部分按图示面积并入平面工程量内。
      2、屋面及地下室顶板涂料防水按设计图示尺寸以平面投影面积计算，扣除0.3㎡以上孔洞所占面积，涂料上翻按图示面积并入平面工程量内。
         屋面及地下室顶板卷材防水按设计图示尺寸以平面投影面积计算，扣除0.3㎡以上孔洞所占面积，其中300mm以内的反边或上翻、附加层、材料搭接及拼接面积已包含在综合单价中，结算不再另外计取。
      3、地下室底板防水层，按设计图纸尺寸以平面投影面积计算，承台、基础或者变标高处的防水层，按立面投影面积并入平面工程量内。
      4、地下室墙面防水按设计图示尺寸以平方米计算。外墙按外墙中心线乘以高度计算，内墙按内墙净长乘以高度计算。
      三、综合单价包含材料费、材料损耗、材料的搭接、拼接、附加层、运输费、装卸费、其他辅材、现场安装、成品保护、垃圾清理等措施费用，以综合费率计算的文明工地增加费、夜间施工费、赶工措施费、绿色安全文明措施费及预算包干费投标人在投标单价中综合考虑。</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</si>
</sst>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00_ "/>
  </numFmts>
  <fonts count="34">
    <font>
      <sz val="11"/>
      <color theme="1"/>
      <name val="宋体"/>
      <charset val="134"/>
      <scheme val="minor"/>
    </font>
    <font>
      <sz val="11"/>
      <color rgb="FFFF0000"/>
      <name val="宋体"/>
      <charset val="134"/>
      <scheme val="minor"/>
    </font>
    <font>
      <b/>
      <sz val="18"/>
      <color theme="1"/>
      <name val="宋体"/>
      <charset val="134"/>
      <scheme val="minor"/>
    </font>
    <font>
      <sz val="11"/>
      <name val="宋体"/>
      <charset val="134"/>
      <scheme val="minor"/>
    </font>
    <font>
      <sz val="10"/>
      <name val="宋体"/>
      <charset val="134"/>
      <scheme val="minor"/>
    </font>
    <font>
      <sz val="12"/>
      <name val="宋体"/>
      <charset val="134"/>
      <scheme val="minor"/>
    </font>
    <font>
      <u/>
      <sz val="11"/>
      <name val="宋体"/>
      <charset val="134"/>
      <scheme val="minor"/>
    </font>
    <font>
      <b/>
      <sz val="11"/>
      <color theme="1"/>
      <name val="宋体"/>
      <charset val="134"/>
      <scheme val="minor"/>
    </font>
    <font>
      <sz val="12"/>
      <name val="宋体"/>
      <charset val="134"/>
    </font>
    <font>
      <b/>
      <sz val="12"/>
      <name val="宋体"/>
      <charset val="134"/>
    </font>
    <font>
      <sz val="9"/>
      <name val="宋体"/>
      <charset val="134"/>
    </font>
    <font>
      <sz val="11"/>
      <name val="宋体"/>
      <charset val="134"/>
    </font>
    <font>
      <b/>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
      <u/>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1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4" applyNumberFormat="0" applyFill="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0" fillId="0" borderId="0" applyNumberFormat="0" applyFill="0" applyBorder="0" applyAlignment="0" applyProtection="0">
      <alignment vertical="center"/>
    </xf>
    <xf numFmtId="0" fontId="21" fillId="3" borderId="16" applyNumberFormat="0" applyAlignment="0" applyProtection="0">
      <alignment vertical="center"/>
    </xf>
    <xf numFmtId="0" fontId="22" fillId="4" borderId="17" applyNumberFormat="0" applyAlignment="0" applyProtection="0">
      <alignment vertical="center"/>
    </xf>
    <xf numFmtId="0" fontId="23" fillId="4" borderId="16" applyNumberFormat="0" applyAlignment="0" applyProtection="0">
      <alignment vertical="center"/>
    </xf>
    <xf numFmtId="0" fontId="24" fillId="5" borderId="18" applyNumberFormat="0" applyAlignment="0" applyProtection="0">
      <alignment vertical="center"/>
    </xf>
    <xf numFmtId="0" fontId="25" fillId="0" borderId="19" applyNumberFormat="0" applyFill="0" applyAlignment="0" applyProtection="0">
      <alignment vertical="center"/>
    </xf>
    <xf numFmtId="0" fontId="26" fillId="0" borderId="2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cellStyleXfs>
  <cellXfs count="49">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0" fillId="0" borderId="0" xfId="0" applyAlignment="1">
      <alignment horizontal="left" vertical="center" wrapText="1"/>
    </xf>
    <xf numFmtId="176" fontId="0" fillId="0" borderId="0" xfId="0" applyNumberForma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176" fontId="3" fillId="0" borderId="1" xfId="0" applyNumberFormat="1" applyFont="1" applyBorder="1" applyAlignment="1">
      <alignment horizontal="center" vertical="center"/>
    </xf>
    <xf numFmtId="0" fontId="3" fillId="0" borderId="2" xfId="0" applyFont="1" applyBorder="1" applyAlignment="1">
      <alignment horizontal="center" vertical="center" wrapText="1"/>
    </xf>
    <xf numFmtId="0" fontId="1" fillId="0" borderId="0" xfId="0" applyFont="1" applyAlignment="1">
      <alignment horizontal="center" vertical="center"/>
    </xf>
    <xf numFmtId="0" fontId="3" fillId="0" borderId="3" xfId="0" applyFont="1" applyBorder="1" applyAlignment="1">
      <alignment horizontal="center" vertical="center"/>
    </xf>
    <xf numFmtId="0" fontId="6"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4" xfId="0" applyFont="1" applyBorder="1" applyAlignment="1">
      <alignment horizontal="center" vertical="center"/>
    </xf>
    <xf numFmtId="176" fontId="3" fillId="0" borderId="1" xfId="0" applyNumberFormat="1" applyFont="1" applyFill="1" applyBorder="1" applyAlignment="1">
      <alignment horizontal="center" vertical="center"/>
    </xf>
    <xf numFmtId="176" fontId="0" fillId="0" borderId="1" xfId="0" applyNumberFormat="1" applyBorder="1" applyAlignment="1">
      <alignment horizontal="center" vertical="center"/>
    </xf>
    <xf numFmtId="176" fontId="7" fillId="0" borderId="1" xfId="0" applyNumberFormat="1" applyFont="1" applyBorder="1" applyAlignment="1">
      <alignment horizontal="center" vertical="center"/>
    </xf>
    <xf numFmtId="0" fontId="8" fillId="0" borderId="0" xfId="0" applyFont="1" applyFill="1" applyBorder="1" applyAlignment="1">
      <alignment vertical="center"/>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177" fontId="9" fillId="0" borderId="0"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178" fontId="8" fillId="0" borderId="1" xfId="0" applyNumberFormat="1" applyFont="1" applyFill="1" applyBorder="1" applyAlignment="1">
      <alignment vertical="center"/>
    </xf>
    <xf numFmtId="0" fontId="10" fillId="0" borderId="1" xfId="0" applyFont="1" applyFill="1" applyBorder="1" applyAlignment="1">
      <alignment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177" fontId="8" fillId="0" borderId="1" xfId="0" applyNumberFormat="1" applyFont="1" applyFill="1" applyBorder="1" applyAlignment="1">
      <alignment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11"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12"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
  <sheetViews>
    <sheetView view="pageBreakPreview" zoomScaleNormal="100" workbookViewId="0">
      <selection activeCell="A3" sqref="A3"/>
    </sheetView>
  </sheetViews>
  <sheetFormatPr defaultColWidth="11.4083333333333" defaultRowHeight="33" customHeight="1" outlineLevelRow="6"/>
  <cols>
    <col min="1" max="1" width="124.441666666667" style="45" customWidth="1"/>
    <col min="2" max="23" width="11.675" style="25"/>
    <col min="24" max="16384" width="11.4083333333333" style="25"/>
  </cols>
  <sheetData>
    <row r="1" s="25" customFormat="1" ht="43" customHeight="1" spans="1:1">
      <c r="A1" s="46" t="s">
        <v>0</v>
      </c>
    </row>
    <row r="2" s="25" customFormat="1" ht="90" customHeight="1" spans="1:1">
      <c r="A2" s="47" t="s">
        <v>1</v>
      </c>
    </row>
    <row r="3" s="25" customFormat="1" ht="69" customHeight="1" spans="1:1">
      <c r="A3" s="48" t="s">
        <v>2</v>
      </c>
    </row>
    <row r="4" s="25" customFormat="1" ht="53" customHeight="1" spans="1:1">
      <c r="A4" s="47" t="s">
        <v>3</v>
      </c>
    </row>
    <row r="5" s="25" customFormat="1" ht="46" customHeight="1" spans="1:1">
      <c r="A5" s="47" t="s">
        <v>4</v>
      </c>
    </row>
    <row r="6" s="25" customFormat="1" ht="72" customHeight="1" spans="1:1">
      <c r="A6" s="47" t="s">
        <v>5</v>
      </c>
    </row>
    <row r="7" s="25" customFormat="1" customHeight="1"/>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view="pageBreakPreview" zoomScaleNormal="100" workbookViewId="0">
      <selection activeCell="A1" sqref="A1:F1"/>
    </sheetView>
  </sheetViews>
  <sheetFormatPr defaultColWidth="10" defaultRowHeight="14.25" outlineLevelRow="5" outlineLevelCol="5"/>
  <cols>
    <col min="1" max="1" width="6.25" style="25" customWidth="1"/>
    <col min="2" max="2" width="13.75" style="25" customWidth="1"/>
    <col min="3" max="3" width="17.1083333333333" style="25"/>
    <col min="4" max="4" width="25.1416666666667" style="25" customWidth="1"/>
    <col min="5" max="5" width="20.1416666666667" style="25" customWidth="1"/>
    <col min="6" max="6" width="10" style="25" customWidth="1"/>
    <col min="7" max="16384" width="10" style="25"/>
  </cols>
  <sheetData>
    <row r="1" s="25" customFormat="1" ht="44" customHeight="1" spans="1:6">
      <c r="A1" s="26" t="s">
        <v>6</v>
      </c>
      <c r="B1" s="27"/>
      <c r="C1" s="27"/>
      <c r="D1" s="28"/>
      <c r="E1" s="27"/>
      <c r="F1" s="27"/>
    </row>
    <row r="2" s="25" customFormat="1" ht="52" customHeight="1" spans="1:6">
      <c r="A2" s="29" t="s">
        <v>7</v>
      </c>
      <c r="B2" s="29" t="s">
        <v>8</v>
      </c>
      <c r="C2" s="30" t="s">
        <v>9</v>
      </c>
      <c r="D2" s="31" t="s">
        <v>10</v>
      </c>
      <c r="E2" s="30" t="s">
        <v>11</v>
      </c>
      <c r="F2" s="29" t="s">
        <v>12</v>
      </c>
    </row>
    <row r="3" s="25" customFormat="1" ht="45" customHeight="1" spans="1:6">
      <c r="A3" s="32">
        <v>1</v>
      </c>
      <c r="B3" s="32" t="s">
        <v>13</v>
      </c>
      <c r="C3" s="33" t="e">
        <f>+#REF!</f>
        <v>#REF!</v>
      </c>
      <c r="D3" s="33" t="e">
        <f>+C3*(1-20%)</f>
        <v>#REF!</v>
      </c>
      <c r="E3" s="34"/>
      <c r="F3" s="34"/>
    </row>
    <row r="4" s="25" customFormat="1" ht="52" customHeight="1" spans="1:6">
      <c r="A4" s="35" t="s">
        <v>14</v>
      </c>
      <c r="B4" s="36"/>
      <c r="C4" s="37"/>
      <c r="D4" s="38" t="s">
        <v>15</v>
      </c>
      <c r="E4" s="39"/>
      <c r="F4" s="40"/>
    </row>
    <row r="5" s="25" customFormat="1" ht="52" customHeight="1" spans="1:6">
      <c r="A5" s="41"/>
      <c r="B5" s="42"/>
      <c r="C5" s="43"/>
      <c r="D5" s="38" t="s">
        <v>16</v>
      </c>
      <c r="E5" s="39"/>
      <c r="F5" s="40"/>
    </row>
    <row r="6" s="25" customFormat="1" ht="37" customHeight="1" spans="1:6">
      <c r="A6" s="44" t="s">
        <v>17</v>
      </c>
      <c r="B6" s="44"/>
      <c r="C6" s="44"/>
      <c r="D6" s="44"/>
      <c r="E6" s="44"/>
      <c r="F6" s="44"/>
    </row>
  </sheetData>
  <mergeCells count="5">
    <mergeCell ref="A1:F1"/>
    <mergeCell ref="E4:F4"/>
    <mergeCell ref="E5:F5"/>
    <mergeCell ref="A6:F6"/>
    <mergeCell ref="A4:C5"/>
  </mergeCells>
  <pageMargins left="0.75" right="0.75" top="1" bottom="1" header="0.5" footer="0.5"/>
  <pageSetup paperSize="9" scale="9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tabSelected="1" view="pageBreakPreview" zoomScaleNormal="100" workbookViewId="0">
      <selection activeCell="H11" sqref="H11"/>
    </sheetView>
  </sheetViews>
  <sheetFormatPr defaultColWidth="9" defaultRowHeight="13.5"/>
  <cols>
    <col min="1" max="1" width="5.13333333333333" style="1" customWidth="1"/>
    <col min="2" max="2" width="17.225" style="1" customWidth="1"/>
    <col min="3" max="3" width="19.5833333333333" style="1" customWidth="1"/>
    <col min="4" max="4" width="26.9083333333333" style="3" customWidth="1"/>
    <col min="5" max="5" width="10.9333333333333" style="3" customWidth="1"/>
    <col min="6" max="6" width="20.3833333333333" style="3" customWidth="1"/>
    <col min="7" max="7" width="15.8833333333333" style="4" customWidth="1"/>
    <col min="8" max="8" width="18.6083333333333" style="4" customWidth="1"/>
    <col min="9" max="9" width="23.75" style="4" customWidth="1"/>
    <col min="10" max="10" width="9" style="1" hidden="1" customWidth="1"/>
    <col min="11" max="11" width="12.6333333333333" style="1" hidden="1" customWidth="1"/>
    <col min="12" max="12" width="9" style="1" hidden="1" customWidth="1"/>
  </cols>
  <sheetData>
    <row r="1" customFormat="1" ht="42" customHeight="1" spans="1:12">
      <c r="A1" s="5" t="s">
        <v>18</v>
      </c>
      <c r="B1" s="5"/>
      <c r="C1" s="5"/>
      <c r="D1" s="5"/>
      <c r="E1" s="5"/>
      <c r="F1" s="5"/>
      <c r="G1" s="5"/>
      <c r="H1" s="5"/>
      <c r="I1" s="5"/>
      <c r="J1" s="1"/>
      <c r="K1" s="1"/>
      <c r="L1" s="1"/>
    </row>
    <row r="2" s="1" customFormat="1" ht="36" customHeight="1" spans="1:12">
      <c r="A2" s="6" t="s">
        <v>7</v>
      </c>
      <c r="B2" s="6" t="s">
        <v>19</v>
      </c>
      <c r="C2" s="6" t="s">
        <v>20</v>
      </c>
      <c r="D2" s="7" t="s">
        <v>21</v>
      </c>
      <c r="E2" s="7" t="s">
        <v>22</v>
      </c>
      <c r="F2" s="7" t="s">
        <v>23</v>
      </c>
      <c r="G2" s="8" t="s">
        <v>24</v>
      </c>
      <c r="H2" s="8" t="s">
        <v>25</v>
      </c>
      <c r="I2" s="6" t="s">
        <v>12</v>
      </c>
      <c r="J2" s="1" t="s">
        <v>26</v>
      </c>
      <c r="K2" s="1" t="s">
        <v>27</v>
      </c>
      <c r="L2" s="1" t="s">
        <v>28</v>
      </c>
    </row>
    <row r="3" s="2" customFormat="1" ht="51" customHeight="1" spans="1:12">
      <c r="A3" s="9">
        <v>1</v>
      </c>
      <c r="B3" s="10" t="s">
        <v>29</v>
      </c>
      <c r="C3" s="9" t="s">
        <v>30</v>
      </c>
      <c r="D3" s="11" t="s">
        <v>31</v>
      </c>
      <c r="E3" s="12" t="s">
        <v>32</v>
      </c>
      <c r="F3" s="13">
        <v>3115.02</v>
      </c>
      <c r="G3" s="14"/>
      <c r="H3" s="14">
        <f t="shared" ref="H3:H9" si="0">+F3*G3</f>
        <v>0</v>
      </c>
      <c r="I3" s="15" t="s">
        <v>33</v>
      </c>
      <c r="J3" s="16">
        <v>500.2</v>
      </c>
      <c r="K3" s="16"/>
      <c r="L3" s="16">
        <v>506.43</v>
      </c>
    </row>
    <row r="4" s="2" customFormat="1" ht="51" customHeight="1" spans="1:12">
      <c r="A4" s="9">
        <v>2</v>
      </c>
      <c r="B4" s="17"/>
      <c r="C4" s="9" t="s">
        <v>30</v>
      </c>
      <c r="D4" s="11" t="s">
        <v>34</v>
      </c>
      <c r="E4" s="12" t="s">
        <v>32</v>
      </c>
      <c r="F4" s="13">
        <v>3115.02</v>
      </c>
      <c r="G4" s="14"/>
      <c r="H4" s="14">
        <f t="shared" si="0"/>
        <v>0</v>
      </c>
      <c r="I4" s="18"/>
      <c r="J4" s="16">
        <v>500.2</v>
      </c>
      <c r="K4" s="16"/>
      <c r="L4" s="16">
        <v>506.43</v>
      </c>
    </row>
    <row r="5" s="2" customFormat="1" ht="51" customHeight="1" spans="1:12">
      <c r="A5" s="9">
        <v>3</v>
      </c>
      <c r="B5" s="17"/>
      <c r="C5" s="19" t="s">
        <v>35</v>
      </c>
      <c r="D5" s="11" t="s">
        <v>36</v>
      </c>
      <c r="E5" s="12" t="s">
        <v>32</v>
      </c>
      <c r="F5" s="13">
        <v>195.09</v>
      </c>
      <c r="G5" s="14"/>
      <c r="H5" s="14">
        <f t="shared" si="0"/>
        <v>0</v>
      </c>
      <c r="I5" s="18"/>
      <c r="J5" s="16">
        <v>355.22</v>
      </c>
      <c r="K5" s="16"/>
      <c r="L5" s="16">
        <v>378.66</v>
      </c>
    </row>
    <row r="6" s="2" customFormat="1" ht="51" customHeight="1" spans="1:12">
      <c r="A6" s="9">
        <v>4</v>
      </c>
      <c r="B6" s="17"/>
      <c r="C6" s="19" t="s">
        <v>37</v>
      </c>
      <c r="D6" s="11" t="s">
        <v>38</v>
      </c>
      <c r="E6" s="12" t="s">
        <v>32</v>
      </c>
      <c r="F6" s="13">
        <v>76.08</v>
      </c>
      <c r="G6" s="14"/>
      <c r="H6" s="14">
        <f t="shared" si="0"/>
        <v>0</v>
      </c>
      <c r="I6" s="18"/>
      <c r="J6" s="16">
        <f>130.07+271.3</f>
        <v>401.37</v>
      </c>
      <c r="K6" s="16">
        <v>357.61</v>
      </c>
      <c r="L6" s="16">
        <f>139.71+265.51</f>
        <v>405.22</v>
      </c>
    </row>
    <row r="7" s="2" customFormat="1" ht="51" customHeight="1" spans="1:12">
      <c r="A7" s="9">
        <v>6</v>
      </c>
      <c r="B7" s="17"/>
      <c r="C7" s="19" t="s">
        <v>39</v>
      </c>
      <c r="D7" s="11" t="s">
        <v>36</v>
      </c>
      <c r="E7" s="12" t="s">
        <v>32</v>
      </c>
      <c r="F7" s="13">
        <v>11.11</v>
      </c>
      <c r="G7" s="20"/>
      <c r="H7" s="14">
        <f t="shared" si="0"/>
        <v>0</v>
      </c>
      <c r="I7" s="18"/>
      <c r="J7" s="16">
        <v>139.02</v>
      </c>
      <c r="K7" s="16"/>
      <c r="L7" s="16">
        <v>139.71</v>
      </c>
    </row>
    <row r="8" s="2" customFormat="1" ht="51" customHeight="1" spans="1:12">
      <c r="A8" s="9">
        <v>7</v>
      </c>
      <c r="B8" s="21"/>
      <c r="C8" s="9" t="s">
        <v>40</v>
      </c>
      <c r="D8" s="11" t="s">
        <v>41</v>
      </c>
      <c r="E8" s="12" t="s">
        <v>32</v>
      </c>
      <c r="F8" s="13">
        <v>1949.42</v>
      </c>
      <c r="G8" s="22"/>
      <c r="H8" s="14">
        <f t="shared" si="0"/>
        <v>0</v>
      </c>
      <c r="I8" s="18"/>
      <c r="J8" s="16"/>
      <c r="K8" s="16">
        <v>478.15</v>
      </c>
      <c r="L8" s="16"/>
    </row>
    <row r="9" s="2" customFormat="1" ht="51" customHeight="1" spans="1:12">
      <c r="A9" s="9">
        <v>8</v>
      </c>
      <c r="B9" s="19" t="s">
        <v>42</v>
      </c>
      <c r="C9" s="9" t="s">
        <v>43</v>
      </c>
      <c r="D9" s="11" t="s">
        <v>38</v>
      </c>
      <c r="E9" s="12" t="s">
        <v>32</v>
      </c>
      <c r="F9" s="13">
        <v>959.17</v>
      </c>
      <c r="G9" s="22"/>
      <c r="H9" s="14">
        <f t="shared" si="0"/>
        <v>0</v>
      </c>
      <c r="I9" s="18"/>
      <c r="J9" s="16"/>
      <c r="K9" s="16">
        <v>478.15</v>
      </c>
      <c r="L9" s="16"/>
    </row>
    <row r="10" customFormat="1" ht="39" customHeight="1" spans="1:12">
      <c r="A10" s="6" t="s">
        <v>44</v>
      </c>
      <c r="B10" s="6"/>
      <c r="C10" s="6"/>
      <c r="D10" s="6"/>
      <c r="E10" s="6"/>
      <c r="F10" s="6"/>
      <c r="G10" s="6"/>
      <c r="H10" s="7">
        <f>SUM(H3:H9)</f>
        <v>0</v>
      </c>
      <c r="I10" s="23"/>
      <c r="J10" s="1"/>
      <c r="K10" s="1"/>
      <c r="L10" s="1"/>
    </row>
    <row r="11" customFormat="1" ht="30" customHeight="1" spans="1:12">
      <c r="A11" s="6" t="s">
        <v>45</v>
      </c>
      <c r="B11" s="6"/>
      <c r="C11" s="6"/>
      <c r="D11" s="6"/>
      <c r="E11" s="6"/>
      <c r="F11" s="6"/>
      <c r="G11" s="6"/>
      <c r="H11" s="23">
        <f>+H10*9%</f>
        <v>0</v>
      </c>
      <c r="I11" s="23"/>
      <c r="J11" s="1"/>
      <c r="K11" s="1"/>
      <c r="L11" s="1"/>
    </row>
    <row r="12" customFormat="1" ht="36" customHeight="1" spans="1:12">
      <c r="A12" s="6" t="s">
        <v>46</v>
      </c>
      <c r="B12" s="6"/>
      <c r="C12" s="6"/>
      <c r="D12" s="6"/>
      <c r="E12" s="6"/>
      <c r="F12" s="6"/>
      <c r="G12" s="6"/>
      <c r="H12" s="24">
        <f>+H10+H11</f>
        <v>0</v>
      </c>
      <c r="I12" s="23"/>
      <c r="J12" s="1"/>
      <c r="K12" s="1"/>
      <c r="L12" s="1"/>
    </row>
    <row r="13" customFormat="1" ht="26" customHeight="1" spans="1:12">
      <c r="A13" s="3" t="s">
        <v>47</v>
      </c>
      <c r="B13" s="3"/>
      <c r="C13" s="3"/>
      <c r="D13" s="3"/>
      <c r="E13" s="3"/>
      <c r="F13" s="3"/>
      <c r="G13" s="3"/>
      <c r="H13" s="3"/>
      <c r="I13" s="3"/>
      <c r="J13" s="1"/>
      <c r="K13" s="1"/>
      <c r="L13" s="1"/>
    </row>
    <row r="14" customFormat="1" ht="189" customHeight="1" spans="1:12">
      <c r="A14" s="3"/>
      <c r="B14" s="3"/>
      <c r="C14" s="3"/>
      <c r="D14" s="3"/>
      <c r="E14" s="3"/>
      <c r="F14" s="3"/>
      <c r="G14" s="3"/>
      <c r="H14" s="3"/>
      <c r="I14" s="3"/>
      <c r="J14" s="1"/>
      <c r="K14" s="1"/>
      <c r="L14" s="1"/>
    </row>
  </sheetData>
  <mergeCells count="7">
    <mergeCell ref="A1:I1"/>
    <mergeCell ref="A10:G10"/>
    <mergeCell ref="A11:G11"/>
    <mergeCell ref="A12:G12"/>
    <mergeCell ref="B3:B8"/>
    <mergeCell ref="I3:I9"/>
    <mergeCell ref="A13:I14"/>
  </mergeCells>
  <pageMargins left="0.7" right="0.7" top="0.75" bottom="0.75" header="0.3" footer="0.3"/>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编制说明</vt:lpstr>
      <vt:lpstr>限价汇总表</vt:lpstr>
      <vt:lpstr>报价清单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黄惠东</cp:lastModifiedBy>
  <dcterms:created xsi:type="dcterms:W3CDTF">2022-11-20T07:52:00Z</dcterms:created>
  <dcterms:modified xsi:type="dcterms:W3CDTF">2026-08-10T03:04:36Z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7EB732D8935F4F3980DE90EF23571951</vt:lpwstr>
  </property>
  <property fmtid="{D5CDD505-2E9C-101B-9397-08002B2CF9AE}" pid="3" name="KSOProductBuildVer">
    <vt:lpwstr>2052-12.1.0.23542</vt:lpwstr>
  </property>
</Properties>
</file>