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activeTab="1"/>
  </bookViews>
  <sheets>
    <sheet name="封面" sheetId="4" r:id="rId1"/>
    <sheet name="汇总表" sheetId="2" r:id="rId2"/>
    <sheet name="编制说明" sheetId="6" r:id="rId3"/>
    <sheet name="控制价清单表" sheetId="1" r:id="rId4"/>
  </sheets>
  <externalReferences>
    <externalReference r:id="rId5"/>
  </externalReferences>
  <definedNames>
    <definedName name="_xlnm._FilterDatabase" localSheetId="3" hidden="1">控制价清单表!$A$2:$H$204</definedName>
    <definedName name="_1_1">[1]SJK!#REF!</definedName>
    <definedName name="_1_10">[1]SJK!#REF!</definedName>
    <definedName name="_xlnm.Print_Titles" localSheetId="3">控制价清单表!$1:$2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<sst xmlns="http://schemas.openxmlformats.org/spreadsheetml/2006/main" count="455" uniqueCount="278">
  <si>
    <t>东莞市公路事务中心国省道公路养护维修项目（包2）--劳务分包</t>
  </si>
  <si>
    <t>采 购 控 制 价</t>
  </si>
  <si>
    <t>采  购  人：</t>
  </si>
  <si>
    <t>东莞市城市工程建设集团有限公司</t>
  </si>
  <si>
    <t>编  制  人：</t>
  </si>
  <si>
    <t>审  核  人：</t>
  </si>
  <si>
    <t>年   月   日</t>
  </si>
  <si>
    <t>封-2</t>
  </si>
  <si>
    <t>东莞市公路事务中心国省道公路养护维修项目（包2）--劳务分包采购控制价汇总表</t>
  </si>
  <si>
    <t>序号</t>
  </si>
  <si>
    <t>费用名称</t>
  </si>
  <si>
    <t>采购控制价
（元）</t>
  </si>
  <si>
    <t>采购限价(元)下浮15%</t>
  </si>
  <si>
    <t>备注</t>
  </si>
  <si>
    <t>劳务分包费用</t>
  </si>
  <si>
    <t>控制价下浮15%做限价</t>
  </si>
  <si>
    <t>合计</t>
  </si>
  <si>
    <t>编制说明</t>
  </si>
  <si>
    <t>1、招标范围：劳务分包所包含的全部工程内容及其他为实现合同目的所涉及的承包范围。详见工程量清单及施工图纸，具体内容按照施工图纸、图纸会审、设计变更通知，甲方修改通知等设计文件，并按照相关标准规范、施工组织设计、专项施工方案、分项工程技术交底等有关技术文件的要求施工，确保工程验收质量，并有义务协助工程通过主管部门验收合格。</t>
  </si>
  <si>
    <t>2、本项目为下浮率合同，标价工程量清单视为承包人为完成合同中所需的全部费用。包括且不限于所需的劳务、辅材、水费、电费、人员住宿费、人员伙食费、人员办公场地费、乙方自有机械机具的进退场费、成品维护费、安全文明施工费、场地清理费、包干费（施工过程中可能发生的零星工作、技术措施或不可预见的情况所产生的费用）、管理费、利润、税金及政策性文件规定的各项应有费用及采购文件明示或暗示的所有一切风险、责任和义务的费用。单价中均包含下道工序的预埋件防锈处理（若需）及安装。</t>
  </si>
  <si>
    <t>3、工程量计算规则：本项目执行《建设工程工程量清单计价标准》（GB_T 50500-2024）有关计价规定进行工程计量。工程量清单中开列的工程量应包括由图纸、标准与规范应在工程量清单中计量但未计量的所有工作，其任何遗漏或错误既不能使合同无效，也不能免除承包人按照图纸、标准与规范实施合同工程的任何责任。</t>
  </si>
  <si>
    <t>4、本项目报价需根据招标文件及技术标准和工序要求等进行综合考虑，中标后不再调整。</t>
  </si>
  <si>
    <t>5、报价人应巨细无疑考虑现场、图纸等实际情况(如:运输条件、施工场地等)；报价人也应深入理解技术要求和验收要求,所有在招标时提供的文件均认为已完整无误包含在总价之中。</t>
  </si>
  <si>
    <t>6、对于其他变更增加或减少工程，相同或相近项目单价优先采用清单中单价结算，清单中没有适用或类似于变更工程的价格，按中标下浮率下浮后确定变更工程价款。中标下浮率=(1-中标价格/采购控制价)x100%。。</t>
  </si>
  <si>
    <t>7、各投标单位结合现场实际情况及施工图纸，应详细充分、确保准确无疑地与项目部工程师及设计人员沟通，确保所供的构件数量、尺寸及型号与现场工程需要的尺寸及型号准确无误，对于因沟通不够引起的误工和返工， 由投标方承担经济损失。</t>
  </si>
  <si>
    <t>8、本次招标范围以招标清单项目特征描述及施工图纸为准，具体详招标清单。</t>
  </si>
  <si>
    <t>9、本次招标投标报价需投标单位自行填报。</t>
  </si>
  <si>
    <t>东莞市公路事务中心国省道公路养护维修项目（包2）--劳务分包采购控制价</t>
  </si>
  <si>
    <t>工程或费用名称</t>
  </si>
  <si>
    <t>单位</t>
  </si>
  <si>
    <t>数量</t>
  </si>
  <si>
    <t>不含税控制价单价（元）</t>
  </si>
  <si>
    <t>不含税控制价合价（元）</t>
  </si>
  <si>
    <t>一</t>
  </si>
  <si>
    <t>临时工程</t>
  </si>
  <si>
    <t>不设安全设施车辆</t>
  </si>
  <si>
    <t>处</t>
  </si>
  <si>
    <t>设安全设施车辆（移动式标志车
）</t>
  </si>
  <si>
    <t>台*次</t>
  </si>
  <si>
    <t>设安全设施车辆（防撞缓冲车）</t>
  </si>
  <si>
    <t>封闭路肩安全设施设置（第一个
10天）</t>
  </si>
  <si>
    <t>套*次</t>
  </si>
  <si>
    <t>封闭路肩安全设施设置（每增减
5天）</t>
  </si>
  <si>
    <t>封闭1条车道安全设施设置（第
一个10天）</t>
  </si>
  <si>
    <t>封闭1条车道安全设施设置（每
增减5天）</t>
  </si>
  <si>
    <t>封闭2条车道安全设施设置（第
一个10天）</t>
  </si>
  <si>
    <t>封闭2条车道安全设施设置（每
增减5天）</t>
  </si>
  <si>
    <t>彩钢板施工围挡高2.5米</t>
  </si>
  <si>
    <t>m</t>
  </si>
  <si>
    <t>水马</t>
  </si>
  <si>
    <t>黄黑铁马（1500*1000mm）</t>
  </si>
  <si>
    <t>警示反光锥</t>
  </si>
  <si>
    <t>爆闪灯</t>
  </si>
  <si>
    <t>个</t>
  </si>
  <si>
    <t>施工标志牌</t>
  </si>
  <si>
    <t>块</t>
  </si>
  <si>
    <t>施工彩钢板围蔽（无基础）</t>
  </si>
  <si>
    <t>石马（含连杆）</t>
  </si>
  <si>
    <t>高空作业车</t>
  </si>
  <si>
    <t>台班</t>
  </si>
  <si>
    <t>防撞缓冲车</t>
  </si>
  <si>
    <t>二</t>
  </si>
  <si>
    <t>路基工程</t>
  </si>
  <si>
    <t>机械挖土方(含挖、装车、运15
km、弃方消纳费)</t>
  </si>
  <si>
    <t>m3</t>
  </si>
  <si>
    <t>人工挖土方(含挖、装车、运15
km、弃方消纳费)</t>
  </si>
  <si>
    <t>人工挖土方(含挖、装车、运15
km、弃方消纳费、高空运输)</t>
  </si>
  <si>
    <t>机械挖装石方(含挖、装车、运
15km、弃方消纳费)</t>
  </si>
  <si>
    <t>人工挖石方(含挖、装车、运15
km、弃方消纳费)</t>
  </si>
  <si>
    <t>人工挖石方(含挖、装车、运15
km、弃方消纳费、高空运输)</t>
  </si>
  <si>
    <t>机械挖淤泥(含挖、装车、运15
km、弃方消纳费)</t>
  </si>
  <si>
    <t>人工挖淤泥(含挖、装车、运15
km、弃方消纳费)</t>
  </si>
  <si>
    <t>人工管道清淤(运15km、含弃方
消纳费))</t>
  </si>
  <si>
    <t>清淤车管道清淤(运15km、含弃
方消纳费))</t>
  </si>
  <si>
    <t>人工回填土方(打夯机夯实)</t>
  </si>
  <si>
    <t>机械填土(机械碾压)</t>
  </si>
  <si>
    <t>植被清除30cm厚(运15km、含弃
方消纳费))</t>
  </si>
  <si>
    <t>m2</t>
  </si>
  <si>
    <t>路基注浆（水泥浆）</t>
  </si>
  <si>
    <t>路基注浆（地聚物）</t>
  </si>
  <si>
    <t>场地平整</t>
  </si>
  <si>
    <t>人工拆除水沟盖板(含挖、装车
、运15km、含弃方消纳费)</t>
  </si>
  <si>
    <t>机械拆除混凝土排水沟((含挖
、装车、运15km、含弃方消纳
费)</t>
  </si>
  <si>
    <t>拆除排水工程浆砌圬工((含挖
、装车、运15km、含弃方消纳
费)</t>
  </si>
  <si>
    <t>M7.5#浆砌片石排水沟</t>
  </si>
  <si>
    <t>C25混凝土排水沟</t>
  </si>
  <si>
    <t>水沟沟身钢筋</t>
  </si>
  <si>
    <t>kg</t>
  </si>
  <si>
    <t>盖板钢筋</t>
  </si>
  <si>
    <t>现浇水沟盖板 C30</t>
  </si>
  <si>
    <t>甲供：商品混凝土C30</t>
  </si>
  <si>
    <t>预制、安装水沟盖板 C30</t>
  </si>
  <si>
    <t>钢筋砼II级管D300mm铺设</t>
  </si>
  <si>
    <t>钢筋砼II级管D400mm铺设</t>
  </si>
  <si>
    <t>钢筋砼II级管D600mm铺设</t>
  </si>
  <si>
    <t>钢筋砼II级管D800mm铺设</t>
  </si>
  <si>
    <t>钢筋砼II级管D1000mm铺设</t>
  </si>
  <si>
    <t>钢筋砼II级管D1200mm铺设</t>
  </si>
  <si>
    <t>钢筋砼II级管D1500mm铺设</t>
  </si>
  <si>
    <t>HDPE双壁波纹管DN300（SN8）</t>
  </si>
  <si>
    <t>HDPE双壁波纹管DN400（SN8）</t>
  </si>
  <si>
    <t>HDPE双壁波纹管DN500（SN8）</t>
  </si>
  <si>
    <t>C20垫层</t>
  </si>
  <si>
    <t>中粗砂垫层</t>
  </si>
  <si>
    <t>石屑垫层</t>
  </si>
  <si>
    <t>碎石垫层</t>
  </si>
  <si>
    <t>管槽回填中粗砂</t>
  </si>
  <si>
    <t>管槽回填石屑</t>
  </si>
  <si>
    <t>埋设PVC管DN200mm</t>
  </si>
  <si>
    <t>埋设DN100mmPVC透水管</t>
  </si>
  <si>
    <t>更换铸铁井盖座（不含主材）</t>
  </si>
  <si>
    <t>套</t>
  </si>
  <si>
    <t>更换井盖（不含主材）</t>
  </si>
  <si>
    <t>铸铁井盖加胶条（含主材）</t>
  </si>
  <si>
    <t>主材：球墨铸铁井盖座（750*4
50*50mm，重型防盗、DN400）</t>
  </si>
  <si>
    <t>主材：球墨铸铁井盖（750*450
*50mm，重型防盗、DN400）</t>
  </si>
  <si>
    <t>主材：球墨铸铁井盖座（DN700
，重型防盗、DN400）</t>
  </si>
  <si>
    <t>主材：球墨铸铁井盖（DN700，
重型防盗、DN400）</t>
  </si>
  <si>
    <t>主材：球墨铸铁弹簧自锁井盖座
（DN700，防沉降重型防盗，混
凝土调节环）</t>
  </si>
  <si>
    <t>主材：球墨铸弹簧自锁铁井盖（
DN700，防沉降重型防盗）</t>
  </si>
  <si>
    <t>行车道内检查井提升0.15m内（
不含主材）</t>
  </si>
  <si>
    <t>座</t>
  </si>
  <si>
    <t>新建砖砌单篦雨水口（单篦450
*750mm，井深1.5m，含球墨铸
铁雨水篦）</t>
  </si>
  <si>
    <t>新建砖砌双篦雨水口（双平篦1
500×450mm，井深1.5m，含球
墨铸铁雨水篦）</t>
  </si>
  <si>
    <t>新建砼单篦雨水口（单篦450*7
50mm，含球墨铸铁雨水篦）</t>
  </si>
  <si>
    <t>新建砼双篦雨水口（双平篦150
0×450mm，含球墨铸铁雨水篦
）</t>
  </si>
  <si>
    <t>新建砼检查井（井深2.8m，适
用管径800-1000mm、不含球墨
铸铁井盖座）</t>
  </si>
  <si>
    <t>新建砼检查井（井深2.8m，适
用管径1100-1500mm、不含球
墨铸铁井盖座）</t>
  </si>
  <si>
    <t>新建砼检查井（井深2.8m，适
用管径1500mm以外、不含球墨
铸铁井盖座）</t>
  </si>
  <si>
    <t>新建砖砌检查井（井深2.8m，
适用管径800-1000mm、不含球
墨铸铁井盖座）</t>
  </si>
  <si>
    <t>新建砖砌检查井（井深2.8m，
适用管径1100-1500mm、不含
球墨铸铁井盖座）</t>
  </si>
  <si>
    <t>新建砖砌检查井（井深2.8m，
适用管径1500mm以外、不含球
墨铸铁井盖座）</t>
  </si>
  <si>
    <t>球墨铸铁弹簧自锁检查井（Φ7
00*190、重型、D400、防盗）</t>
  </si>
  <si>
    <t>甲供：球墨铸铁弹簧自锁检查井（Φ7
00*190、重型、D400、防盗）</t>
  </si>
  <si>
    <t>检查井增设防坠网</t>
  </si>
  <si>
    <t>快干混凝土（2小时通车）</t>
  </si>
  <si>
    <t>甲供：快干混凝土（2小时通车）</t>
  </si>
  <si>
    <t>水泥砼减水剂</t>
  </si>
  <si>
    <t>t</t>
  </si>
  <si>
    <t>增设仰斜式排水孔</t>
  </si>
  <si>
    <t>钢筋混凝土护栏钻孔（孔径20c
m，孔深20cm）</t>
  </si>
  <si>
    <t>拉森钢板桩支护</t>
  </si>
  <si>
    <t>槽型钢板桩支护</t>
  </si>
  <si>
    <t>喷射120mm厚C25混凝土</t>
  </si>
  <si>
    <t>钢筋网</t>
  </si>
  <si>
    <t>锚杆</t>
  </si>
  <si>
    <t>C25挡墙</t>
  </si>
  <si>
    <t>M7.5#浆砌片石修补挡土墙</t>
  </si>
  <si>
    <t>挡墙钢筋</t>
  </si>
  <si>
    <t>拆除防护工程浆砌圬工(含挖、
装车、运15km、含弃方消纳费)</t>
  </si>
  <si>
    <t>M7.5#浆砌片石满铺护坡</t>
  </si>
  <si>
    <t>水泥砂浆修补边坡</t>
  </si>
  <si>
    <t>M7.5#浆砌片石修补边坡</t>
  </si>
  <si>
    <t>水泥砂浆修补边坡裂缝</t>
  </si>
  <si>
    <t>边坡人工砍树（装车、运输，树
径约5～15cm）</t>
  </si>
  <si>
    <t>棵</t>
  </si>
  <si>
    <t>边坡人工砍树（装车、运输，树
径约15～25cm）</t>
  </si>
  <si>
    <t>施工脚手架</t>
  </si>
  <si>
    <t>起重机垂直运输材料（钢材）</t>
  </si>
  <si>
    <t>起重机垂直运输材料（砂石、预
制构件）</t>
  </si>
  <si>
    <t>三</t>
  </si>
  <si>
    <t>路面工程</t>
  </si>
  <si>
    <t>6%水泥稳定碎石</t>
  </si>
  <si>
    <t>5%水泥稳定碎石</t>
  </si>
  <si>
    <t>4%水泥稳定石屑</t>
  </si>
  <si>
    <t>沥青碎石路面AM-25</t>
  </si>
  <si>
    <t>甲供：沥青碎石路面AM-25</t>
  </si>
  <si>
    <t>水泥混凝土基层C25</t>
  </si>
  <si>
    <t>甲供：水泥混凝土基层C25</t>
  </si>
  <si>
    <t>碎石基层</t>
  </si>
  <si>
    <t>石屑基层</t>
  </si>
  <si>
    <t>路面面层</t>
  </si>
  <si>
    <t>沥青路面坑槽修补4cm(冷料）</t>
  </si>
  <si>
    <t>沥青路面坑槽修补每增减1cm(
冷料）</t>
  </si>
  <si>
    <t>沥青路面坑槽人工修补4cm(沥
青混凝土）</t>
  </si>
  <si>
    <t>沥青路面坑槽人工修补每增减1
cm(沥青混凝土）</t>
  </si>
  <si>
    <t>沥青路面切缝(深5cm)</t>
  </si>
  <si>
    <t>沥青路面切缝±1cm</t>
  </si>
  <si>
    <t>水泥路面切缝(深5cm)</t>
  </si>
  <si>
    <t>水泥路面切缝±1cm</t>
  </si>
  <si>
    <t>C35水泥砼路面板（抗折强度4.
5MPa）</t>
  </si>
  <si>
    <t>甲供：C35水泥砼路面板（抗折强度4.
5MPa）</t>
  </si>
  <si>
    <t>C40水泥砼路面板（抗折强度5.
0MPa）</t>
  </si>
  <si>
    <t>甲供：C40水泥砼路面板（抗折强度5.
0MPa）</t>
  </si>
  <si>
    <t>水泥砼路面钢筋</t>
  </si>
  <si>
    <t>路面拉杆传力杆</t>
  </si>
  <si>
    <t>SMA-10路面（辉绿岩）</t>
  </si>
  <si>
    <t>甲供：SMA-10路面（辉绿岩）</t>
  </si>
  <si>
    <t>SMA-13路面（辉绿岩）</t>
  </si>
  <si>
    <t>甲供：SMA-13路面（辉绿岩）</t>
  </si>
  <si>
    <t>SMA-16路面（辉绿岩）</t>
  </si>
  <si>
    <t>甲供：SMA-16路面（辉绿岩）</t>
  </si>
  <si>
    <t>改性沥青混凝土SBSAC-13路面
（花岗岩）</t>
  </si>
  <si>
    <t>甲供：改性沥青混凝土SBSAC-13路面
（花岗岩）</t>
  </si>
  <si>
    <t>改性沥青混凝土SBSAC-16路面
（花岗岩）</t>
  </si>
  <si>
    <t>甲供：改性沥青混凝土SBSAC-16路面
（花岗岩）</t>
  </si>
  <si>
    <t>改性沥青混凝土SBSAC-13路面
（辉绿岩）</t>
  </si>
  <si>
    <t>甲供：改性沥青混凝土SBSAC-13路面
（辉绿岩）</t>
  </si>
  <si>
    <t>改性沥青混凝土SBSAC-16路面
（辉绿岩）</t>
  </si>
  <si>
    <t>甲供：改性沥青混凝土SBSAC-16路面
（辉绿岩）</t>
  </si>
  <si>
    <t>改性沥青混凝土SBSAC-20路面</t>
  </si>
  <si>
    <t>甲供：改性沥青混凝土SBSAC-20路面</t>
  </si>
  <si>
    <t>改性沥青混凝土SBSAC-25路面</t>
  </si>
  <si>
    <t>甲供：改性沥青混凝土SBSAC-25路面</t>
  </si>
  <si>
    <t>沥青混凝土AC-20路面</t>
  </si>
  <si>
    <t>甲供：沥青混凝土AC-20路面</t>
  </si>
  <si>
    <t>沥青混凝土AC-25路面</t>
  </si>
  <si>
    <t>甲供：沥青混凝土AC-25路面</t>
  </si>
  <si>
    <t>透层</t>
  </si>
  <si>
    <t>粘层</t>
  </si>
  <si>
    <t>水反应型高耐久沥青修补料（材
料）</t>
  </si>
  <si>
    <t>甲供：水反应型高耐久沥青修补料（材
料）</t>
  </si>
  <si>
    <t>水反应型高耐久沥青修补料修补
路面</t>
  </si>
  <si>
    <t>HVE超粘磨耗层厚2cm</t>
  </si>
  <si>
    <t>高韧超薄磨耗层2.0cm（PG88）</t>
  </si>
  <si>
    <t>高韧超薄磨耗层2.0cm（PG100
）</t>
  </si>
  <si>
    <t>Novachip超薄磨耗层(摊铺2cm
厚改性沥青混合料）</t>
  </si>
  <si>
    <t>Novachip超薄磨耗层(超粘改性
乳化沥青)喷洒量0.5kg/m2</t>
  </si>
  <si>
    <t>土工格栅</t>
  </si>
  <si>
    <t>土工布</t>
  </si>
  <si>
    <t>砼路面灌缝</t>
  </si>
  <si>
    <t>沥青路面灌缝(道路密封胶）</t>
  </si>
  <si>
    <t>沥青路面开槽灌缝(道路密封胶
）</t>
  </si>
  <si>
    <t>普通抗裂贴（24cm宽）处理路
面裂缝</t>
  </si>
  <si>
    <t>普通抗裂贴（36cm宽）处理路
面裂缝</t>
  </si>
  <si>
    <t>贴缝带粘贴路面裂缝</t>
  </si>
  <si>
    <t>网裂贴处理路面裂缝</t>
  </si>
  <si>
    <t>植筋(Φ12,孔深110mm，不含钢
筋)</t>
  </si>
  <si>
    <t>根</t>
  </si>
  <si>
    <t>植筋(Φ12,孔深每增减10mm，
不含钢筋)</t>
  </si>
  <si>
    <t>植筋(Φ14,孔深120mm，不含钢
筋)</t>
  </si>
  <si>
    <t>植筋(Φ14,孔深每增减10mm，</t>
  </si>
  <si>
    <t>植筋(Φ16,孔深130mm，不含钢
筋)</t>
  </si>
  <si>
    <t>植筋(Φ16,孔深每增减10mm，
不含钢筋)</t>
  </si>
  <si>
    <t>植筋(Φ18,孔深150mm，不含钢
筋)</t>
  </si>
  <si>
    <t>植筋(Φ18,孔深每增减10mm，
不含钢筋)</t>
  </si>
  <si>
    <t>植筋(Φ20,孔深170mm，不含钢
筋)</t>
  </si>
  <si>
    <t>植筋(Φ20,孔深每增减10mm，
不含钢筋)</t>
  </si>
  <si>
    <t>植筋(Φ22,孔深210mm，不含钢
筋)</t>
  </si>
  <si>
    <t>植筋(Φ22,孔深每增减10mm，
不含钢筋)</t>
  </si>
  <si>
    <t>植筋(Φ25,孔深250mm，不含钢
筋)</t>
  </si>
  <si>
    <t>植筋(Φ25,孔深每增减10mm，
不含钢筋)</t>
  </si>
  <si>
    <t>植筋(Φ28,孔深300mm，不含钢
筋)</t>
  </si>
  <si>
    <t>植筋(Φ28,孔深每增减10mm，
不含钢筋)</t>
  </si>
  <si>
    <t>植筋(Φ32,孔深225mm，不含钢
筋)</t>
  </si>
  <si>
    <t>植筋(Φ32,孔深每增减10mm，
不含钢筋)</t>
  </si>
  <si>
    <t>路面附属工程</t>
  </si>
  <si>
    <t>铺设人行道彩色透水砖 C30砼60mm厚</t>
  </si>
  <si>
    <t>现浇C30混凝土路缘石</t>
  </si>
  <si>
    <t>混凝土预制块路缘石（含安装）</t>
  </si>
  <si>
    <t>安装仿花岗岩路缘石</t>
  </si>
  <si>
    <t>砌砖(M7.5#砂浆)</t>
  </si>
  <si>
    <t>M10砂浆抹面(厚2cm)</t>
  </si>
  <si>
    <t>拆除工程</t>
  </si>
  <si>
    <t>风镐拆除混凝土路面(含挖、装
车、运15km、含弃方消纳费)</t>
  </si>
  <si>
    <t>挖掘机带破碎锤破除水泥混凝土
路面(含挖、装车、运15km、含
弃方消纳费)</t>
  </si>
  <si>
    <t>风镐破除沥青路面(含挖、装车
、运15km、含弃方消纳费)</t>
  </si>
  <si>
    <t>挖掘机带破碎锤破除沥青路面(
含挖、装车、运15km、含弃方
消纳费)</t>
  </si>
  <si>
    <t>沥青路面铣刨5cm(含挖、装车
、运15km、含弃方消纳费)</t>
  </si>
  <si>
    <t>沥青路面铣刨每增减1cm(含挖
、装车、运15km、含弃方消纳
费)</t>
  </si>
  <si>
    <t>水泥混凝土路面普通铣刨2cm(
含挖、装车、运15km、含弃方
消纳费)</t>
  </si>
  <si>
    <t>水泥混凝土路面精铣刨1cm(含
挖、装车、运15km、含弃方消
纳费)</t>
  </si>
  <si>
    <t>人工挖除各类稳定层(含挖、装
车、运15km、含弃方消纳费)</t>
  </si>
  <si>
    <t>机械拆除各类稳定层(含挖、装、运15km、含弃方消纳费)</t>
  </si>
  <si>
    <t>人工拆除钢筋混凝土结构物(含
挖、装车、运15km、含弃方消
纳费)</t>
  </si>
  <si>
    <t>机械拆除钢筋混凝土结构物(含
挖、装车、运15km、含弃方消
纳费)</t>
  </si>
  <si>
    <t>四</t>
  </si>
  <si>
    <t>桥涵工程</t>
  </si>
  <si>
    <t>五</t>
  </si>
  <si>
    <t>隧道工程</t>
  </si>
  <si>
    <t>六</t>
  </si>
  <si>
    <t>交叉工程</t>
  </si>
  <si>
    <t>七</t>
  </si>
  <si>
    <t>不含税小计</t>
  </si>
  <si>
    <t>八</t>
  </si>
  <si>
    <t>税金9%</t>
  </si>
  <si>
    <t>九</t>
  </si>
  <si>
    <t>含税合计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</si>
</sst>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s>
  <fonts count="36">
    <font>
      <sz val="11"/>
      <color theme="1"/>
      <name val="宋体"/>
      <charset val="134"/>
      <scheme val="minor"/>
    </font>
    <font>
      <sz val="11"/>
      <name val="宋体"/>
      <charset val="134"/>
      <scheme val="minor"/>
    </font>
    <font>
      <b/>
      <sz val="14"/>
      <name val="宋体"/>
      <charset val="0"/>
    </font>
    <font>
      <b/>
      <sz val="10"/>
      <color theme="1"/>
      <name val="宋体"/>
      <charset val="134"/>
    </font>
    <font>
      <sz val="10"/>
      <color indexed="8"/>
      <name val="宋体"/>
      <charset val="134"/>
    </font>
    <font>
      <b/>
      <sz val="10"/>
      <name val="宋体"/>
      <charset val="134"/>
    </font>
    <font>
      <sz val="10"/>
      <name val="宋体"/>
      <charset val="134"/>
    </font>
    <font>
      <b/>
      <sz val="14"/>
      <name val="宋体"/>
      <charset val="134"/>
    </font>
    <font>
      <sz val="12"/>
      <name val="宋体"/>
      <charset val="134"/>
    </font>
    <font>
      <b/>
      <sz val="16"/>
      <name val="宋体"/>
      <charset val="134"/>
    </font>
    <font>
      <b/>
      <sz val="12"/>
      <name val="宋体"/>
      <charset val="134"/>
    </font>
    <font>
      <sz val="12"/>
      <color theme="1"/>
      <name val="宋体"/>
      <charset val="134"/>
      <scheme val="minor"/>
    </font>
    <font>
      <sz val="9"/>
      <name val="宋体"/>
      <charset val="134"/>
    </font>
    <font>
      <sz val="9"/>
      <color theme="1"/>
      <name val="宋体"/>
      <charset val="134"/>
      <scheme val="minor"/>
    </font>
    <font>
      <b/>
      <sz val="18"/>
      <name val="宋体"/>
      <charset val="134"/>
    </font>
    <font>
      <b/>
      <sz val="2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xf numFmtId="0" fontId="8" fillId="0" borderId="0">
      <alignment vertical="center"/>
    </xf>
  </cellStyleXfs>
  <cellXfs count="4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vertical="center" wrapText="1"/>
    </xf>
    <xf numFmtId="0" fontId="2"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6" fillId="0" borderId="1" xfId="49" applyFont="1" applyFill="1" applyBorder="1" applyAlignment="1">
      <alignment horizontal="center" vertical="center" wrapText="1"/>
    </xf>
    <xf numFmtId="0" fontId="0" fillId="0" borderId="1" xfId="0" applyFill="1" applyBorder="1" applyAlignment="1">
      <alignment horizontal="center" vertical="center"/>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0" fontId="9" fillId="0" borderId="0" xfId="0"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11" fillId="0" borderId="1" xfId="0" applyNumberFormat="1" applyFont="1" applyBorder="1" applyAlignment="1">
      <alignment horizontal="center" vertical="center"/>
    </xf>
    <xf numFmtId="0" fontId="12" fillId="0" borderId="1" xfId="0" applyFont="1" applyFill="1" applyBorder="1" applyAlignment="1">
      <alignment vertical="center"/>
    </xf>
    <xf numFmtId="178" fontId="10" fillId="0" borderId="1" xfId="0" applyNumberFormat="1" applyFont="1" applyFill="1" applyBorder="1" applyAlignment="1">
      <alignment horizontal="center" vertical="center"/>
    </xf>
    <xf numFmtId="0" fontId="13" fillId="0" borderId="0" xfId="49" applyFont="1" applyFill="1" applyBorder="1" applyAlignment="1"/>
    <xf numFmtId="0" fontId="12" fillId="2" borderId="0" xfId="49" applyFont="1" applyFill="1" applyBorder="1" applyAlignment="1">
      <alignment horizontal="left" vertical="center" wrapText="1"/>
    </xf>
    <xf numFmtId="0" fontId="14" fillId="2" borderId="2" xfId="49" applyFont="1" applyFill="1" applyBorder="1" applyAlignment="1">
      <alignment horizontal="center" wrapText="1"/>
    </xf>
    <xf numFmtId="0" fontId="14" fillId="2" borderId="0" xfId="49" applyFont="1" applyFill="1" applyBorder="1" applyAlignment="1">
      <alignment horizontal="left" wrapText="1"/>
    </xf>
    <xf numFmtId="0" fontId="15" fillId="2" borderId="0" xfId="49" applyFont="1" applyFill="1" applyBorder="1" applyAlignment="1">
      <alignment horizontal="center" wrapText="1"/>
    </xf>
    <xf numFmtId="0" fontId="15" fillId="2" borderId="0" xfId="49" applyFont="1" applyFill="1" applyBorder="1" applyAlignment="1">
      <alignment wrapText="1"/>
    </xf>
    <xf numFmtId="0" fontId="7" fillId="2" borderId="0" xfId="49" applyFont="1" applyFill="1" applyBorder="1" applyAlignment="1">
      <alignment horizontal="center" wrapText="1"/>
    </xf>
    <xf numFmtId="0" fontId="16" fillId="2" borderId="2" xfId="49" applyFont="1" applyFill="1" applyBorder="1" applyAlignment="1">
      <alignment horizontal="center" wrapText="1"/>
    </xf>
    <xf numFmtId="0" fontId="7" fillId="2" borderId="0" xfId="49" applyFont="1" applyFill="1" applyBorder="1" applyAlignment="1">
      <alignment horizontal="right" wrapText="1"/>
    </xf>
    <xf numFmtId="0" fontId="6" fillId="2" borderId="3" xfId="49" applyFont="1" applyFill="1" applyBorder="1" applyAlignment="1">
      <alignment horizontal="center" vertical="top" wrapText="1"/>
    </xf>
    <xf numFmtId="0" fontId="8" fillId="2" borderId="0" xfId="49" applyFont="1" applyFill="1" applyBorder="1" applyAlignment="1">
      <alignment horizontal="left" wrapText="1"/>
    </xf>
    <xf numFmtId="0" fontId="7" fillId="2" borderId="0" xfId="49" applyFont="1" applyFill="1" applyBorder="1" applyAlignment="1">
      <alignment horizontal="center" vertical="center" wrapText="1"/>
    </xf>
    <xf numFmtId="0" fontId="16" fillId="2" borderId="2" xfId="49" applyFont="1" applyFill="1" applyBorder="1" applyAlignment="1">
      <alignment horizontal="center" vertical="center" wrapText="1"/>
    </xf>
    <xf numFmtId="0" fontId="12" fillId="2" borderId="0"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8" fillId="2" borderId="0" xfId="49" applyFont="1" applyFill="1" applyBorder="1" applyAlignment="1">
      <alignment vertical="center" wrapText="1"/>
    </xf>
    <xf numFmtId="0" fontId="7" fillId="2" borderId="0" xfId="49" applyFont="1" applyFill="1" applyBorder="1" applyAlignment="1">
      <alignment horizontal="left" wrapText="1"/>
    </xf>
    <xf numFmtId="0" fontId="12" fillId="2" borderId="0" xfId="49" applyFont="1" applyFill="1" applyBorder="1" applyAlignment="1">
      <alignment horizontal="right" vertical="top" wrapText="1"/>
    </xf>
    <xf numFmtId="0" fontId="12" fillId="2" borderId="0" xfId="49" applyFont="1" applyFill="1" applyBorder="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南方医院估算工程09.12.1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临时设施(益丰)"/>
      <sheetName val="棚料屋架"/>
      <sheetName val="脚手架"/>
      <sheetName val="租金"/>
      <sheetName val="XX小区"/>
      <sheetName val="益丰幼儿园G"/>
      <sheetName val="分析表"/>
      <sheetName val="SJK"/>
      <sheetName val="SJB"/>
      <sheetName val="帮助"/>
      <sheetName val="标准模块"/>
      <sheetName val="临设"/>
      <sheetName val="民工宿舍"/>
      <sheetName val="广医"/>
      <sheetName val="分析表 (4)"/>
      <sheetName val="分析表 (3)"/>
      <sheetName val="分析表 (2)"/>
      <sheetName val="分析表 (1)"/>
      <sheetName val="益丰小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115" zoomScaleNormal="100" workbookViewId="0">
      <selection activeCell="L3" sqref="L3"/>
    </sheetView>
  </sheetViews>
  <sheetFormatPr defaultColWidth="7.875" defaultRowHeight="11.25" outlineLevelCol="6"/>
  <cols>
    <col min="1" max="1" width="9.375" style="29" customWidth="1"/>
    <col min="2" max="2" width="2.19166666666667" style="29" customWidth="1"/>
    <col min="3" max="3" width="18.9583333333333" style="29" customWidth="1"/>
    <col min="4" max="4" width="9.475" style="29" customWidth="1"/>
    <col min="5" max="5" width="32.375" style="29" customWidth="1"/>
    <col min="6" max="6" width="3.875" style="29" customWidth="1"/>
    <col min="7" max="7" width="23.7666666666667" style="29" hidden="1" customWidth="1"/>
    <col min="8" max="10" width="7.875" style="29" hidden="1" customWidth="1"/>
    <col min="11" max="16384" width="7.875" style="29"/>
  </cols>
  <sheetData>
    <row r="1" s="29" customFormat="1" ht="127.5" customHeight="1" spans="1:7">
      <c r="A1" s="30"/>
      <c r="B1" s="30"/>
      <c r="C1" s="31" t="s">
        <v>0</v>
      </c>
      <c r="D1" s="31"/>
      <c r="E1" s="31"/>
      <c r="F1" s="31"/>
      <c r="G1" s="32"/>
    </row>
    <row r="2" s="29" customFormat="1" ht="60" customHeight="1" spans="1:7">
      <c r="A2" s="33" t="s">
        <v>1</v>
      </c>
      <c r="B2" s="33"/>
      <c r="C2" s="33"/>
      <c r="D2" s="33"/>
      <c r="E2" s="33"/>
      <c r="F2" s="33"/>
      <c r="G2" s="33"/>
    </row>
    <row r="3" s="29" customFormat="1" ht="75" customHeight="1" spans="1:7">
      <c r="A3" s="34"/>
      <c r="B3" s="35" t="s">
        <v>2</v>
      </c>
      <c r="C3" s="35"/>
      <c r="D3" s="36" t="s">
        <v>3</v>
      </c>
      <c r="E3" s="36"/>
      <c r="F3" s="34"/>
      <c r="G3" s="34"/>
    </row>
    <row r="4" s="29" customFormat="1" ht="38" customHeight="1" spans="1:7">
      <c r="A4" s="34"/>
      <c r="B4" s="37"/>
      <c r="C4" s="37"/>
      <c r="D4" s="38"/>
      <c r="E4" s="38"/>
      <c r="F4" s="34"/>
      <c r="G4" s="34"/>
    </row>
    <row r="5" s="29" customFormat="1" ht="60" customHeight="1" spans="1:7">
      <c r="A5" s="39"/>
      <c r="B5" s="40" t="s">
        <v>4</v>
      </c>
      <c r="C5" s="40"/>
      <c r="D5" s="41"/>
      <c r="E5" s="41"/>
      <c r="F5" s="39"/>
      <c r="G5" s="39"/>
    </row>
    <row r="6" s="29" customFormat="1" ht="36" customHeight="1" spans="1:7">
      <c r="A6" s="39"/>
      <c r="B6" s="42"/>
      <c r="C6" s="42"/>
      <c r="D6" s="43"/>
      <c r="E6" s="43"/>
      <c r="F6" s="42"/>
      <c r="G6" s="42"/>
    </row>
    <row r="7" s="29" customFormat="1" ht="60" customHeight="1" spans="1:7">
      <c r="A7" s="39"/>
      <c r="B7" s="40" t="s">
        <v>5</v>
      </c>
      <c r="C7" s="40"/>
      <c r="D7" s="41"/>
      <c r="E7" s="41"/>
      <c r="F7" s="39"/>
      <c r="G7" s="39"/>
    </row>
    <row r="8" s="29" customFormat="1" ht="69.75" customHeight="1" spans="1:7">
      <c r="A8" s="39"/>
      <c r="B8" s="44"/>
      <c r="C8" s="44"/>
      <c r="D8" s="35" t="s">
        <v>6</v>
      </c>
      <c r="E8" s="35"/>
      <c r="F8" s="39"/>
      <c r="G8" s="39"/>
    </row>
    <row r="9" s="29" customFormat="1" ht="18" customHeight="1" spans="1:7">
      <c r="A9" s="39"/>
      <c r="B9" s="44"/>
      <c r="C9" s="44"/>
      <c r="D9" s="45"/>
      <c r="E9" s="45"/>
      <c r="F9" s="46"/>
      <c r="G9" s="46"/>
    </row>
    <row r="10" s="29" customFormat="1" ht="18" customHeight="1" spans="1:7">
      <c r="A10" s="30"/>
      <c r="B10" s="30"/>
      <c r="C10" s="42"/>
      <c r="D10" s="42"/>
      <c r="E10" s="42"/>
      <c r="F10" s="42"/>
      <c r="G10" s="47" t="s">
        <v>7</v>
      </c>
    </row>
  </sheetData>
  <mergeCells count="23">
    <mergeCell ref="A1:B1"/>
    <mergeCell ref="C1:F1"/>
    <mergeCell ref="A2:G2"/>
    <mergeCell ref="B3:C3"/>
    <mergeCell ref="D3:E3"/>
    <mergeCell ref="B4:C4"/>
    <mergeCell ref="D4:E4"/>
    <mergeCell ref="B5:C5"/>
    <mergeCell ref="D5:E5"/>
    <mergeCell ref="F5:G5"/>
    <mergeCell ref="B6:C6"/>
    <mergeCell ref="D6:E6"/>
    <mergeCell ref="F6:G6"/>
    <mergeCell ref="B7:C7"/>
    <mergeCell ref="D7:E7"/>
    <mergeCell ref="F7:G7"/>
    <mergeCell ref="B8:C8"/>
    <mergeCell ref="D8:E8"/>
    <mergeCell ref="F8:G8"/>
    <mergeCell ref="B9:C9"/>
    <mergeCell ref="F9:G9"/>
    <mergeCell ref="A10:B10"/>
    <mergeCell ref="C10:F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topLeftCell="B1" workbookViewId="0">
      <selection activeCell="C11" sqref="C11"/>
    </sheetView>
  </sheetViews>
  <sheetFormatPr defaultColWidth="7.875" defaultRowHeight="14.25" outlineLevelRow="3" outlineLevelCol="4"/>
  <cols>
    <col min="1" max="1" width="8.375" style="18" customWidth="1"/>
    <col min="2" max="2" width="37.75" style="18" customWidth="1"/>
    <col min="3" max="3" width="30.75" style="19" customWidth="1"/>
    <col min="4" max="4" width="26" style="19" customWidth="1"/>
    <col min="5" max="5" width="18.1666666666667" style="18" customWidth="1"/>
    <col min="6" max="6" width="11.625" style="18"/>
    <col min="7" max="7" width="12.7416666666667" style="18"/>
    <col min="8" max="8" width="12.625" style="18"/>
    <col min="9" max="9" width="8.375" style="18"/>
    <col min="10" max="10" width="12.625" style="18"/>
    <col min="11" max="17" width="7.875" style="18"/>
    <col min="18" max="18" width="10.5" style="18"/>
    <col min="19" max="16384" width="7.875" style="18"/>
  </cols>
  <sheetData>
    <row r="1" s="18" customFormat="1" ht="51" customHeight="1" spans="1:5">
      <c r="A1" s="20" t="s">
        <v>8</v>
      </c>
      <c r="B1" s="20"/>
      <c r="C1" s="21"/>
      <c r="D1" s="21"/>
      <c r="E1" s="20"/>
    </row>
    <row r="2" s="18" customFormat="1" ht="28.5" spans="1:5">
      <c r="A2" s="22" t="s">
        <v>9</v>
      </c>
      <c r="B2" s="22" t="s">
        <v>10</v>
      </c>
      <c r="C2" s="23" t="s">
        <v>11</v>
      </c>
      <c r="D2" s="23" t="s">
        <v>12</v>
      </c>
      <c r="E2" s="22" t="s">
        <v>13</v>
      </c>
    </row>
    <row r="3" s="18" customFormat="1" ht="45" customHeight="1" spans="1:5">
      <c r="A3" s="24">
        <v>1</v>
      </c>
      <c r="B3" s="24" t="s">
        <v>14</v>
      </c>
      <c r="C3" s="25">
        <v>17302380.712461</v>
      </c>
      <c r="D3" s="26">
        <f>+C3*0.85</f>
        <v>14707023.6055919</v>
      </c>
      <c r="E3" s="27" t="s">
        <v>15</v>
      </c>
    </row>
    <row r="4" ht="30" customHeight="1" spans="1:5">
      <c r="A4" s="22"/>
      <c r="B4" s="22" t="s">
        <v>16</v>
      </c>
      <c r="C4" s="28"/>
      <c r="D4" s="28">
        <f>D3</f>
        <v>14707023.6055919</v>
      </c>
      <c r="E4" s="22"/>
    </row>
  </sheetData>
  <mergeCells count="1">
    <mergeCell ref="A1:E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zoomScale="85" zoomScaleNormal="85" workbookViewId="0">
      <selection activeCell="D4" sqref="D4"/>
    </sheetView>
  </sheetViews>
  <sheetFormatPr defaultColWidth="9" defaultRowHeight="13.5"/>
  <cols>
    <col min="1" max="1" width="98.875" customWidth="1"/>
  </cols>
  <sheetData>
    <row r="1" ht="18.75" spans="1:1">
      <c r="A1" s="15" t="s">
        <v>17</v>
      </c>
    </row>
    <row r="2" ht="90" customHeight="1" spans="1:1">
      <c r="A2" s="16" t="s">
        <v>18</v>
      </c>
    </row>
    <row r="3" ht="90" customHeight="1" spans="1:1">
      <c r="A3" s="17" t="s">
        <v>19</v>
      </c>
    </row>
    <row r="4" ht="90" customHeight="1" spans="1:1">
      <c r="A4" s="16" t="s">
        <v>20</v>
      </c>
    </row>
    <row r="5" ht="56" customHeight="1" spans="1:1">
      <c r="A5" s="16" t="s">
        <v>21</v>
      </c>
    </row>
    <row r="6" ht="74" customHeight="1" spans="1:1">
      <c r="A6" s="16" t="s">
        <v>22</v>
      </c>
    </row>
    <row r="7" ht="90" customHeight="1" spans="1:1">
      <c r="A7" s="16" t="s">
        <v>23</v>
      </c>
    </row>
    <row r="8" ht="90" customHeight="1" spans="1:1">
      <c r="A8" s="16" t="s">
        <v>24</v>
      </c>
    </row>
    <row r="9" ht="30" customHeight="1" spans="1:1">
      <c r="A9" s="16" t="s">
        <v>25</v>
      </c>
    </row>
    <row r="10" ht="30" customHeight="1" spans="1:1">
      <c r="A10" s="16" t="s">
        <v>26</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4"/>
  <sheetViews>
    <sheetView zoomScaleSheetLayoutView="115" workbookViewId="0">
      <pane ySplit="2" topLeftCell="A3" activePane="bottomLeft" state="frozen"/>
      <selection/>
      <selection pane="bottomLeft" activeCell="H2" sqref="H2"/>
    </sheetView>
  </sheetViews>
  <sheetFormatPr defaultColWidth="9" defaultRowHeight="13.5"/>
  <cols>
    <col min="1" max="1" width="8.875" style="2" customWidth="1"/>
    <col min="2" max="2" width="18.5" style="3" customWidth="1"/>
    <col min="3" max="3" width="9.55833333333333" style="4" customWidth="1"/>
    <col min="4" max="4" width="11.625" style="1" customWidth="1"/>
    <col min="5" max="5" width="14.75" style="1" customWidth="1"/>
    <col min="6" max="6" width="15.9666666666667" style="1" customWidth="1"/>
    <col min="7" max="7" width="15.2083333333333" style="5" customWidth="1"/>
    <col min="8" max="8" width="12.625" style="1"/>
    <col min="9" max="9" width="10.375" style="1"/>
    <col min="10" max="10" width="12.625" style="1"/>
    <col min="11" max="16384" width="9" style="1"/>
  </cols>
  <sheetData>
    <row r="1" ht="49" customHeight="1" spans="1:7">
      <c r="A1" s="6" t="s">
        <v>27</v>
      </c>
      <c r="B1" s="6"/>
      <c r="C1" s="6"/>
      <c r="D1" s="6"/>
      <c r="E1" s="6"/>
      <c r="F1" s="6"/>
    </row>
    <row r="2" s="1" customFormat="1" ht="25" customHeight="1" spans="1:7">
      <c r="A2" s="7" t="s">
        <v>9</v>
      </c>
      <c r="B2" s="8" t="s">
        <v>28</v>
      </c>
      <c r="C2" s="8" t="s">
        <v>29</v>
      </c>
      <c r="D2" s="8" t="s">
        <v>30</v>
      </c>
      <c r="E2" s="8" t="s">
        <v>31</v>
      </c>
      <c r="F2" s="8" t="s">
        <v>32</v>
      </c>
      <c r="G2" s="9" t="s">
        <v>13</v>
      </c>
    </row>
    <row r="3" spans="1:7">
      <c r="A3" s="10" t="s">
        <v>33</v>
      </c>
      <c r="B3" s="11" t="s">
        <v>34</v>
      </c>
      <c r="C3" s="11"/>
      <c r="D3" s="8"/>
      <c r="E3" s="8"/>
      <c r="F3" s="8"/>
      <c r="G3" s="9"/>
    </row>
    <row r="4" outlineLevel="1" spans="1:7">
      <c r="A4" s="12">
        <v>1</v>
      </c>
      <c r="B4" s="8" t="s">
        <v>35</v>
      </c>
      <c r="C4" s="8" t="s">
        <v>36</v>
      </c>
      <c r="D4" s="8">
        <v>60</v>
      </c>
      <c r="E4" s="8">
        <v>532.8</v>
      </c>
      <c r="F4" s="8">
        <f>ROUND(E4*D4,2)</f>
        <v>31968</v>
      </c>
      <c r="G4" s="9"/>
    </row>
    <row r="5" ht="36" outlineLevel="1" spans="1:7">
      <c r="A5" s="12">
        <v>2</v>
      </c>
      <c r="B5" s="11" t="s">
        <v>37</v>
      </c>
      <c r="C5" s="8" t="s">
        <v>38</v>
      </c>
      <c r="D5" s="8">
        <v>60</v>
      </c>
      <c r="E5" s="8">
        <v>793.5</v>
      </c>
      <c r="F5" s="8">
        <f t="shared" ref="F5:F22" si="0">ROUND(E5*D5,2)</f>
        <v>47610</v>
      </c>
      <c r="G5" s="9"/>
    </row>
    <row r="6" ht="24" outlineLevel="1" spans="1:7">
      <c r="A6" s="12">
        <v>3</v>
      </c>
      <c r="B6" s="8" t="s">
        <v>39</v>
      </c>
      <c r="C6" s="8" t="s">
        <v>38</v>
      </c>
      <c r="D6" s="8">
        <v>60</v>
      </c>
      <c r="E6" s="8">
        <v>1897</v>
      </c>
      <c r="F6" s="8">
        <f t="shared" si="0"/>
        <v>113820</v>
      </c>
      <c r="G6" s="9"/>
    </row>
    <row r="7" ht="36" outlineLevel="1" spans="1:7">
      <c r="A7" s="12">
        <v>4</v>
      </c>
      <c r="B7" s="11" t="s">
        <v>40</v>
      </c>
      <c r="C7" s="8" t="s">
        <v>41</v>
      </c>
      <c r="D7" s="8">
        <v>60</v>
      </c>
      <c r="E7" s="8">
        <v>11856.6</v>
      </c>
      <c r="F7" s="8">
        <f t="shared" si="0"/>
        <v>711396</v>
      </c>
      <c r="G7" s="9"/>
    </row>
    <row r="8" ht="36" outlineLevel="1" spans="1:7">
      <c r="A8" s="12">
        <v>5</v>
      </c>
      <c r="B8" s="11" t="s">
        <v>42</v>
      </c>
      <c r="C8" s="8" t="s">
        <v>41</v>
      </c>
      <c r="D8" s="8">
        <v>60</v>
      </c>
      <c r="E8" s="8">
        <v>5992.6</v>
      </c>
      <c r="F8" s="8">
        <f t="shared" si="0"/>
        <v>359556</v>
      </c>
      <c r="G8" s="9"/>
    </row>
    <row r="9" ht="36" outlineLevel="1" spans="1:7">
      <c r="A9" s="12">
        <v>6</v>
      </c>
      <c r="B9" s="11" t="s">
        <v>43</v>
      </c>
      <c r="C9" s="8" t="s">
        <v>41</v>
      </c>
      <c r="D9" s="8">
        <v>60</v>
      </c>
      <c r="E9" s="8">
        <v>14097.8</v>
      </c>
      <c r="F9" s="8">
        <f t="shared" si="0"/>
        <v>845868</v>
      </c>
      <c r="G9" s="9"/>
    </row>
    <row r="10" ht="36" outlineLevel="1" spans="1:7">
      <c r="A10" s="12">
        <v>7</v>
      </c>
      <c r="B10" s="11" t="s">
        <v>44</v>
      </c>
      <c r="C10" s="8" t="s">
        <v>41</v>
      </c>
      <c r="D10" s="8">
        <v>60</v>
      </c>
      <c r="E10" s="8">
        <v>7201.1</v>
      </c>
      <c r="F10" s="8">
        <f t="shared" si="0"/>
        <v>432066</v>
      </c>
      <c r="G10" s="9"/>
    </row>
    <row r="11" ht="36" outlineLevel="1" spans="1:7">
      <c r="A11" s="12">
        <v>8</v>
      </c>
      <c r="B11" s="11" t="s">
        <v>45</v>
      </c>
      <c r="C11" s="8" t="s">
        <v>41</v>
      </c>
      <c r="D11" s="8">
        <v>60</v>
      </c>
      <c r="E11" s="8">
        <v>16734.7</v>
      </c>
      <c r="F11" s="8">
        <f t="shared" si="0"/>
        <v>1004082</v>
      </c>
      <c r="G11" s="9"/>
    </row>
    <row r="12" ht="36" outlineLevel="1" spans="1:7">
      <c r="A12" s="12">
        <v>9</v>
      </c>
      <c r="B12" s="11" t="s">
        <v>46</v>
      </c>
      <c r="C12" s="8" t="s">
        <v>41</v>
      </c>
      <c r="D12" s="8">
        <v>60</v>
      </c>
      <c r="E12" s="8">
        <v>8664.1</v>
      </c>
      <c r="F12" s="8">
        <f t="shared" si="0"/>
        <v>519846</v>
      </c>
      <c r="G12" s="9"/>
    </row>
    <row r="13" outlineLevel="1" spans="1:7">
      <c r="A13" s="12">
        <v>10</v>
      </c>
      <c r="B13" s="8" t="s">
        <v>47</v>
      </c>
      <c r="C13" s="8" t="s">
        <v>48</v>
      </c>
      <c r="D13" s="8">
        <v>60</v>
      </c>
      <c r="E13" s="8">
        <v>287</v>
      </c>
      <c r="F13" s="8">
        <f t="shared" si="0"/>
        <v>17220</v>
      </c>
      <c r="G13" s="9"/>
    </row>
    <row r="14" outlineLevel="1" spans="1:7">
      <c r="A14" s="12">
        <v>11</v>
      </c>
      <c r="B14" s="8" t="s">
        <v>49</v>
      </c>
      <c r="C14" s="8" t="s">
        <v>48</v>
      </c>
      <c r="D14" s="8">
        <v>60</v>
      </c>
      <c r="E14" s="8">
        <v>11.9</v>
      </c>
      <c r="F14" s="8">
        <f t="shared" si="0"/>
        <v>714</v>
      </c>
      <c r="G14" s="9"/>
    </row>
    <row r="15" ht="24" outlineLevel="1" spans="1:7">
      <c r="A15" s="12">
        <v>12</v>
      </c>
      <c r="B15" s="8" t="s">
        <v>50</v>
      </c>
      <c r="C15" s="8" t="s">
        <v>48</v>
      </c>
      <c r="D15" s="8">
        <v>60</v>
      </c>
      <c r="E15" s="8">
        <v>20</v>
      </c>
      <c r="F15" s="8">
        <f t="shared" si="0"/>
        <v>1200</v>
      </c>
      <c r="G15" s="9"/>
    </row>
    <row r="16" outlineLevel="1" spans="1:7">
      <c r="A16" s="12">
        <v>13</v>
      </c>
      <c r="B16" s="8" t="s">
        <v>51</v>
      </c>
      <c r="C16" s="8" t="s">
        <v>48</v>
      </c>
      <c r="D16" s="8">
        <v>60</v>
      </c>
      <c r="E16" s="8">
        <v>23</v>
      </c>
      <c r="F16" s="8">
        <f t="shared" si="0"/>
        <v>1380</v>
      </c>
      <c r="G16" s="9"/>
    </row>
    <row r="17" outlineLevel="1" spans="1:7">
      <c r="A17" s="12">
        <v>14</v>
      </c>
      <c r="B17" s="8" t="s">
        <v>52</v>
      </c>
      <c r="C17" s="8" t="s">
        <v>53</v>
      </c>
      <c r="D17" s="8">
        <v>54</v>
      </c>
      <c r="E17" s="8">
        <v>33.2</v>
      </c>
      <c r="F17" s="8">
        <f t="shared" si="0"/>
        <v>1792.8</v>
      </c>
      <c r="G17" s="9"/>
    </row>
    <row r="18" outlineLevel="1" spans="1:7">
      <c r="A18" s="12">
        <v>15</v>
      </c>
      <c r="B18" s="8" t="s">
        <v>54</v>
      </c>
      <c r="C18" s="8" t="s">
        <v>55</v>
      </c>
      <c r="D18" s="8">
        <v>60</v>
      </c>
      <c r="E18" s="8">
        <v>280</v>
      </c>
      <c r="F18" s="8">
        <f t="shared" si="0"/>
        <v>16800</v>
      </c>
      <c r="G18" s="9"/>
    </row>
    <row r="19" ht="24" outlineLevel="1" spans="1:7">
      <c r="A19" s="12">
        <v>16</v>
      </c>
      <c r="B19" s="8" t="s">
        <v>56</v>
      </c>
      <c r="C19" s="8" t="s">
        <v>48</v>
      </c>
      <c r="D19" s="8">
        <v>60</v>
      </c>
      <c r="E19" s="8">
        <v>80</v>
      </c>
      <c r="F19" s="8">
        <f t="shared" si="0"/>
        <v>4800</v>
      </c>
      <c r="G19" s="9"/>
    </row>
    <row r="20" outlineLevel="1" spans="1:7">
      <c r="A20" s="12">
        <v>17</v>
      </c>
      <c r="B20" s="8" t="s">
        <v>57</v>
      </c>
      <c r="C20" s="8" t="s">
        <v>48</v>
      </c>
      <c r="D20" s="8">
        <v>60</v>
      </c>
      <c r="E20" s="8">
        <v>135.9</v>
      </c>
      <c r="F20" s="8">
        <f t="shared" si="0"/>
        <v>8154</v>
      </c>
      <c r="G20" s="9"/>
    </row>
    <row r="21" outlineLevel="1" spans="1:7">
      <c r="A21" s="12">
        <v>18</v>
      </c>
      <c r="B21" s="8" t="s">
        <v>58</v>
      </c>
      <c r="C21" s="8" t="s">
        <v>59</v>
      </c>
      <c r="D21" s="8">
        <v>60</v>
      </c>
      <c r="E21" s="8">
        <v>2000</v>
      </c>
      <c r="F21" s="8">
        <f t="shared" si="0"/>
        <v>120000</v>
      </c>
      <c r="G21" s="9"/>
    </row>
    <row r="22" outlineLevel="1" spans="1:7">
      <c r="A22" s="12">
        <v>19</v>
      </c>
      <c r="B22" s="8" t="s">
        <v>60</v>
      </c>
      <c r="C22" s="8" t="s">
        <v>59</v>
      </c>
      <c r="D22" s="8">
        <v>60</v>
      </c>
      <c r="E22" s="8">
        <v>1347</v>
      </c>
      <c r="F22" s="8">
        <f t="shared" si="0"/>
        <v>80820</v>
      </c>
      <c r="G22" s="9"/>
    </row>
    <row r="23" spans="1:7">
      <c r="A23" s="12" t="s">
        <v>61</v>
      </c>
      <c r="B23" s="8" t="s">
        <v>62</v>
      </c>
      <c r="C23" s="8"/>
      <c r="D23" s="8"/>
      <c r="E23" s="8"/>
      <c r="F23" s="8"/>
      <c r="G23" s="9"/>
    </row>
    <row r="24" ht="36" outlineLevel="1" spans="1:7">
      <c r="A24" s="12">
        <v>1</v>
      </c>
      <c r="B24" s="11" t="s">
        <v>63</v>
      </c>
      <c r="C24" s="8" t="s">
        <v>64</v>
      </c>
      <c r="D24" s="8">
        <v>60</v>
      </c>
      <c r="E24" s="8">
        <v>58.4</v>
      </c>
      <c r="F24" s="8">
        <f t="shared" ref="F23:F54" si="1">ROUND(E24*D24,2)</f>
        <v>3504</v>
      </c>
      <c r="G24" s="9"/>
    </row>
    <row r="25" ht="36" outlineLevel="1" spans="1:7">
      <c r="A25" s="12">
        <v>2</v>
      </c>
      <c r="B25" s="11" t="s">
        <v>65</v>
      </c>
      <c r="C25" s="8" t="s">
        <v>64</v>
      </c>
      <c r="D25" s="8">
        <v>60</v>
      </c>
      <c r="E25" s="8">
        <v>88.4</v>
      </c>
      <c r="F25" s="8">
        <f t="shared" si="1"/>
        <v>5304</v>
      </c>
      <c r="G25" s="9"/>
    </row>
    <row r="26" ht="48" outlineLevel="1" spans="1:7">
      <c r="A26" s="12">
        <v>3</v>
      </c>
      <c r="B26" s="11" t="s">
        <v>66</v>
      </c>
      <c r="C26" s="8" t="s">
        <v>64</v>
      </c>
      <c r="D26" s="8">
        <v>60</v>
      </c>
      <c r="E26" s="8">
        <v>224.6</v>
      </c>
      <c r="F26" s="8">
        <f t="shared" si="1"/>
        <v>13476</v>
      </c>
      <c r="G26" s="9"/>
    </row>
    <row r="27" ht="36" outlineLevel="1" spans="1:7">
      <c r="A27" s="12">
        <v>4</v>
      </c>
      <c r="B27" s="11" t="s">
        <v>67</v>
      </c>
      <c r="C27" s="8" t="s">
        <v>64</v>
      </c>
      <c r="D27" s="8">
        <v>60</v>
      </c>
      <c r="E27" s="8">
        <v>65.7</v>
      </c>
      <c r="F27" s="8">
        <f t="shared" si="1"/>
        <v>3942</v>
      </c>
      <c r="G27" s="9"/>
    </row>
    <row r="28" ht="36" outlineLevel="1" spans="1:7">
      <c r="A28" s="12">
        <v>5</v>
      </c>
      <c r="B28" s="11" t="s">
        <v>68</v>
      </c>
      <c r="C28" s="8" t="s">
        <v>64</v>
      </c>
      <c r="D28" s="8">
        <v>60</v>
      </c>
      <c r="E28" s="8">
        <v>100</v>
      </c>
      <c r="F28" s="8">
        <f t="shared" si="1"/>
        <v>6000</v>
      </c>
      <c r="G28" s="9"/>
    </row>
    <row r="29" ht="48" outlineLevel="1" spans="1:7">
      <c r="A29" s="12">
        <v>6</v>
      </c>
      <c r="B29" s="11" t="s">
        <v>69</v>
      </c>
      <c r="C29" s="8" t="s">
        <v>64</v>
      </c>
      <c r="D29" s="8">
        <v>60</v>
      </c>
      <c r="E29" s="8">
        <v>236.2</v>
      </c>
      <c r="F29" s="8">
        <f t="shared" si="1"/>
        <v>14172</v>
      </c>
      <c r="G29" s="9"/>
    </row>
    <row r="30" ht="36" outlineLevel="1" spans="1:7">
      <c r="A30" s="12">
        <v>7</v>
      </c>
      <c r="B30" s="11" t="s">
        <v>70</v>
      </c>
      <c r="C30" s="8" t="s">
        <v>64</v>
      </c>
      <c r="D30" s="8">
        <v>60</v>
      </c>
      <c r="E30" s="8">
        <v>65.2</v>
      </c>
      <c r="F30" s="8">
        <f t="shared" si="1"/>
        <v>3912</v>
      </c>
      <c r="G30" s="9"/>
    </row>
    <row r="31" ht="36" outlineLevel="1" spans="1:7">
      <c r="A31" s="12">
        <v>8</v>
      </c>
      <c r="B31" s="11" t="s">
        <v>71</v>
      </c>
      <c r="C31" s="8" t="s">
        <v>64</v>
      </c>
      <c r="D31" s="8">
        <v>60</v>
      </c>
      <c r="E31" s="8">
        <v>150.2</v>
      </c>
      <c r="F31" s="8">
        <f t="shared" si="1"/>
        <v>9012</v>
      </c>
      <c r="G31" s="9"/>
    </row>
    <row r="32" ht="36" outlineLevel="1" spans="1:7">
      <c r="A32" s="12">
        <v>9</v>
      </c>
      <c r="B32" s="11" t="s">
        <v>72</v>
      </c>
      <c r="C32" s="8" t="s">
        <v>64</v>
      </c>
      <c r="D32" s="8">
        <v>60</v>
      </c>
      <c r="E32" s="8">
        <v>166.2</v>
      </c>
      <c r="F32" s="8">
        <f t="shared" si="1"/>
        <v>9972</v>
      </c>
      <c r="G32" s="9"/>
    </row>
    <row r="33" ht="36" outlineLevel="1" spans="1:7">
      <c r="A33" s="12">
        <v>10</v>
      </c>
      <c r="B33" s="11" t="s">
        <v>73</v>
      </c>
      <c r="C33" s="8" t="s">
        <v>64</v>
      </c>
      <c r="D33" s="8">
        <v>60</v>
      </c>
      <c r="E33" s="8">
        <v>143.5</v>
      </c>
      <c r="F33" s="8">
        <f t="shared" si="1"/>
        <v>8610</v>
      </c>
      <c r="G33" s="9"/>
    </row>
    <row r="34" ht="24" outlineLevel="1" spans="1:7">
      <c r="A34" s="12">
        <v>11</v>
      </c>
      <c r="B34" s="8" t="s">
        <v>74</v>
      </c>
      <c r="C34" s="8" t="s">
        <v>64</v>
      </c>
      <c r="D34" s="8">
        <v>60</v>
      </c>
      <c r="E34" s="8">
        <v>15.6</v>
      </c>
      <c r="F34" s="8">
        <f t="shared" si="1"/>
        <v>936</v>
      </c>
      <c r="G34" s="9"/>
    </row>
    <row r="35" outlineLevel="1" spans="1:7">
      <c r="A35" s="12">
        <v>12</v>
      </c>
      <c r="B35" s="8" t="s">
        <v>75</v>
      </c>
      <c r="C35" s="8" t="s">
        <v>64</v>
      </c>
      <c r="D35" s="8">
        <v>58</v>
      </c>
      <c r="E35" s="8">
        <v>8.4</v>
      </c>
      <c r="F35" s="8">
        <f t="shared" si="1"/>
        <v>487.2</v>
      </c>
      <c r="G35" s="9"/>
    </row>
    <row r="36" ht="36" outlineLevel="1" spans="1:7">
      <c r="A36" s="12">
        <v>13</v>
      </c>
      <c r="B36" s="11" t="s">
        <v>76</v>
      </c>
      <c r="C36" s="8" t="s">
        <v>77</v>
      </c>
      <c r="D36" s="8">
        <v>60</v>
      </c>
      <c r="E36" s="8">
        <v>19.6</v>
      </c>
      <c r="F36" s="8">
        <f t="shared" si="1"/>
        <v>1176</v>
      </c>
      <c r="G36" s="9"/>
    </row>
    <row r="37" outlineLevel="1" spans="1:7">
      <c r="A37" s="12">
        <v>14</v>
      </c>
      <c r="B37" s="8" t="s">
        <v>78</v>
      </c>
      <c r="C37" s="8" t="s">
        <v>64</v>
      </c>
      <c r="D37" s="8">
        <v>60</v>
      </c>
      <c r="E37" s="8">
        <v>514.5</v>
      </c>
      <c r="F37" s="8">
        <f t="shared" si="1"/>
        <v>30870</v>
      </c>
      <c r="G37" s="9"/>
    </row>
    <row r="38" outlineLevel="1" spans="1:7">
      <c r="A38" s="12">
        <v>15</v>
      </c>
      <c r="B38" s="8" t="s">
        <v>79</v>
      </c>
      <c r="C38" s="8" t="s">
        <v>64</v>
      </c>
      <c r="D38" s="8">
        <v>60</v>
      </c>
      <c r="E38" s="8">
        <v>2460.6</v>
      </c>
      <c r="F38" s="8">
        <f t="shared" si="1"/>
        <v>147636</v>
      </c>
      <c r="G38" s="9"/>
    </row>
    <row r="39" outlineLevel="1" spans="1:7">
      <c r="A39" s="12">
        <v>16</v>
      </c>
      <c r="B39" s="8" t="s">
        <v>80</v>
      </c>
      <c r="C39" s="8" t="s">
        <v>77</v>
      </c>
      <c r="D39" s="8">
        <v>56</v>
      </c>
      <c r="E39" s="8">
        <v>4</v>
      </c>
      <c r="F39" s="8">
        <f t="shared" si="1"/>
        <v>224</v>
      </c>
      <c r="G39" s="9"/>
    </row>
    <row r="40" ht="48" outlineLevel="1" spans="1:7">
      <c r="A40" s="12">
        <v>17</v>
      </c>
      <c r="B40" s="11" t="s">
        <v>81</v>
      </c>
      <c r="C40" s="8" t="s">
        <v>64</v>
      </c>
      <c r="D40" s="8">
        <v>60</v>
      </c>
      <c r="E40" s="8">
        <v>133.6</v>
      </c>
      <c r="F40" s="8">
        <f t="shared" si="1"/>
        <v>8016</v>
      </c>
      <c r="G40" s="9"/>
    </row>
    <row r="41" ht="60" outlineLevel="1" spans="1:7">
      <c r="A41" s="12">
        <v>18</v>
      </c>
      <c r="B41" s="11" t="s">
        <v>82</v>
      </c>
      <c r="C41" s="8" t="s">
        <v>64</v>
      </c>
      <c r="D41" s="8">
        <v>60</v>
      </c>
      <c r="E41" s="8">
        <v>209.4</v>
      </c>
      <c r="F41" s="8">
        <f t="shared" si="1"/>
        <v>12564</v>
      </c>
      <c r="G41" s="9"/>
    </row>
    <row r="42" ht="60" outlineLevel="1" spans="1:7">
      <c r="A42" s="12">
        <v>19</v>
      </c>
      <c r="B42" s="11" t="s">
        <v>83</v>
      </c>
      <c r="C42" s="8" t="s">
        <v>64</v>
      </c>
      <c r="D42" s="8">
        <v>60</v>
      </c>
      <c r="E42" s="8">
        <v>109.4</v>
      </c>
      <c r="F42" s="8">
        <f t="shared" si="1"/>
        <v>6564</v>
      </c>
      <c r="G42" s="9"/>
    </row>
    <row r="43" outlineLevel="1" spans="1:7">
      <c r="A43" s="12">
        <v>20</v>
      </c>
      <c r="B43" s="8" t="s">
        <v>84</v>
      </c>
      <c r="C43" s="8" t="s">
        <v>64</v>
      </c>
      <c r="D43" s="8">
        <v>60</v>
      </c>
      <c r="E43" s="8">
        <v>486.8</v>
      </c>
      <c r="F43" s="8">
        <f t="shared" si="1"/>
        <v>29208</v>
      </c>
      <c r="G43" s="9"/>
    </row>
    <row r="44" outlineLevel="1" spans="1:7">
      <c r="A44" s="12">
        <v>21</v>
      </c>
      <c r="B44" s="8" t="s">
        <v>85</v>
      </c>
      <c r="C44" s="8" t="s">
        <v>64</v>
      </c>
      <c r="D44" s="8">
        <v>60</v>
      </c>
      <c r="E44" s="8">
        <v>1053.4</v>
      </c>
      <c r="F44" s="8">
        <f t="shared" si="1"/>
        <v>63204</v>
      </c>
      <c r="G44" s="9"/>
    </row>
    <row r="45" outlineLevel="1" spans="1:7">
      <c r="A45" s="12">
        <v>22</v>
      </c>
      <c r="B45" s="8" t="s">
        <v>86</v>
      </c>
      <c r="C45" s="8" t="s">
        <v>87</v>
      </c>
      <c r="D45" s="8">
        <v>60</v>
      </c>
      <c r="E45" s="8">
        <v>5.3</v>
      </c>
      <c r="F45" s="8">
        <f t="shared" si="1"/>
        <v>318</v>
      </c>
      <c r="G45" s="9"/>
    </row>
    <row r="46" outlineLevel="1" spans="1:7">
      <c r="A46" s="12">
        <v>23</v>
      </c>
      <c r="B46" s="8" t="s">
        <v>88</v>
      </c>
      <c r="C46" s="8" t="s">
        <v>87</v>
      </c>
      <c r="D46" s="8">
        <v>60</v>
      </c>
      <c r="E46" s="8">
        <v>5.3</v>
      </c>
      <c r="F46" s="8">
        <f t="shared" si="1"/>
        <v>318</v>
      </c>
      <c r="G46" s="9"/>
    </row>
    <row r="47" ht="27" outlineLevel="1" spans="1:7">
      <c r="A47" s="12">
        <v>24</v>
      </c>
      <c r="B47" s="8" t="s">
        <v>89</v>
      </c>
      <c r="C47" s="8" t="s">
        <v>64</v>
      </c>
      <c r="D47" s="8">
        <v>248</v>
      </c>
      <c r="E47" s="8">
        <v>446.52</v>
      </c>
      <c r="F47" s="8">
        <f t="shared" si="1"/>
        <v>110736.96</v>
      </c>
      <c r="G47" s="9" t="s">
        <v>90</v>
      </c>
    </row>
    <row r="48" ht="24" outlineLevel="1" spans="1:7">
      <c r="A48" s="12">
        <v>25</v>
      </c>
      <c r="B48" s="8" t="s">
        <v>91</v>
      </c>
      <c r="C48" s="8" t="s">
        <v>64</v>
      </c>
      <c r="D48" s="8">
        <v>100</v>
      </c>
      <c r="E48" s="8">
        <v>1530.4</v>
      </c>
      <c r="F48" s="8">
        <f t="shared" si="1"/>
        <v>153040</v>
      </c>
      <c r="G48" s="9"/>
    </row>
    <row r="49" ht="24" outlineLevel="1" spans="1:7">
      <c r="A49" s="12">
        <v>26</v>
      </c>
      <c r="B49" s="8" t="s">
        <v>92</v>
      </c>
      <c r="C49" s="8" t="s">
        <v>48</v>
      </c>
      <c r="D49" s="8">
        <v>100</v>
      </c>
      <c r="E49" s="8">
        <v>88.1</v>
      </c>
      <c r="F49" s="8">
        <f t="shared" si="1"/>
        <v>8810</v>
      </c>
      <c r="G49" s="9"/>
    </row>
    <row r="50" ht="24" outlineLevel="1" spans="1:7">
      <c r="A50" s="12">
        <v>27</v>
      </c>
      <c r="B50" s="8" t="s">
        <v>93</v>
      </c>
      <c r="C50" s="8" t="s">
        <v>48</v>
      </c>
      <c r="D50" s="8">
        <v>100</v>
      </c>
      <c r="E50" s="8">
        <v>116.7</v>
      </c>
      <c r="F50" s="8">
        <f t="shared" si="1"/>
        <v>11670</v>
      </c>
      <c r="G50" s="9"/>
    </row>
    <row r="51" ht="24" outlineLevel="1" spans="1:7">
      <c r="A51" s="12">
        <v>28</v>
      </c>
      <c r="B51" s="8" t="s">
        <v>94</v>
      </c>
      <c r="C51" s="8" t="s">
        <v>48</v>
      </c>
      <c r="D51" s="8">
        <v>100</v>
      </c>
      <c r="E51" s="8">
        <v>200.2</v>
      </c>
      <c r="F51" s="8">
        <f t="shared" si="1"/>
        <v>20020</v>
      </c>
      <c r="G51" s="9"/>
    </row>
    <row r="52" ht="24" outlineLevel="1" spans="1:7">
      <c r="A52" s="12">
        <v>29</v>
      </c>
      <c r="B52" s="8" t="s">
        <v>95</v>
      </c>
      <c r="C52" s="8" t="s">
        <v>48</v>
      </c>
      <c r="D52" s="8">
        <v>100</v>
      </c>
      <c r="E52" s="8">
        <v>325.9</v>
      </c>
      <c r="F52" s="8">
        <f t="shared" si="1"/>
        <v>32590</v>
      </c>
      <c r="G52" s="9"/>
    </row>
    <row r="53" ht="24" outlineLevel="1" spans="1:7">
      <c r="A53" s="12">
        <v>30</v>
      </c>
      <c r="B53" s="8" t="s">
        <v>96</v>
      </c>
      <c r="C53" s="8" t="s">
        <v>48</v>
      </c>
      <c r="D53" s="8">
        <v>100</v>
      </c>
      <c r="E53" s="8">
        <v>455.8</v>
      </c>
      <c r="F53" s="8">
        <f t="shared" si="1"/>
        <v>45580</v>
      </c>
      <c r="G53" s="9"/>
    </row>
    <row r="54" ht="24" outlineLevel="1" spans="1:7">
      <c r="A54" s="12">
        <v>31</v>
      </c>
      <c r="B54" s="8" t="s">
        <v>97</v>
      </c>
      <c r="C54" s="8" t="s">
        <v>48</v>
      </c>
      <c r="D54" s="8">
        <v>100</v>
      </c>
      <c r="E54" s="8">
        <v>792.8</v>
      </c>
      <c r="F54" s="8">
        <f t="shared" si="1"/>
        <v>79280</v>
      </c>
      <c r="G54" s="9"/>
    </row>
    <row r="55" ht="24" outlineLevel="1" spans="1:7">
      <c r="A55" s="12">
        <v>32</v>
      </c>
      <c r="B55" s="8" t="s">
        <v>98</v>
      </c>
      <c r="C55" s="8" t="s">
        <v>48</v>
      </c>
      <c r="D55" s="8">
        <v>100</v>
      </c>
      <c r="E55" s="8">
        <v>1196</v>
      </c>
      <c r="F55" s="8">
        <f t="shared" ref="F55:F86" si="2">ROUND(E55*D55,2)</f>
        <v>119600</v>
      </c>
      <c r="G55" s="9"/>
    </row>
    <row r="56" ht="24" outlineLevel="1" spans="1:7">
      <c r="A56" s="12">
        <v>33</v>
      </c>
      <c r="B56" s="8" t="s">
        <v>99</v>
      </c>
      <c r="C56" s="8" t="s">
        <v>48</v>
      </c>
      <c r="D56" s="8">
        <v>100</v>
      </c>
      <c r="E56" s="8">
        <v>126</v>
      </c>
      <c r="F56" s="8">
        <f t="shared" si="2"/>
        <v>12600</v>
      </c>
      <c r="G56" s="9"/>
    </row>
    <row r="57" ht="24" outlineLevel="1" spans="1:7">
      <c r="A57" s="12">
        <v>34</v>
      </c>
      <c r="B57" s="8" t="s">
        <v>100</v>
      </c>
      <c r="C57" s="8" t="s">
        <v>48</v>
      </c>
      <c r="D57" s="8">
        <v>100</v>
      </c>
      <c r="E57" s="8">
        <v>200.5</v>
      </c>
      <c r="F57" s="8">
        <f t="shared" si="2"/>
        <v>20050</v>
      </c>
      <c r="G57" s="9"/>
    </row>
    <row r="58" ht="24" outlineLevel="1" spans="1:7">
      <c r="A58" s="12">
        <v>35</v>
      </c>
      <c r="B58" s="8" t="s">
        <v>101</v>
      </c>
      <c r="C58" s="8" t="s">
        <v>48</v>
      </c>
      <c r="D58" s="8">
        <v>100</v>
      </c>
      <c r="E58" s="8">
        <v>279</v>
      </c>
      <c r="F58" s="8">
        <f t="shared" si="2"/>
        <v>27900</v>
      </c>
      <c r="G58" s="9"/>
    </row>
    <row r="59" outlineLevel="1" spans="1:7">
      <c r="A59" s="12">
        <v>36</v>
      </c>
      <c r="B59" s="8" t="s">
        <v>102</v>
      </c>
      <c r="C59" s="8" t="s">
        <v>64</v>
      </c>
      <c r="D59" s="8">
        <v>100</v>
      </c>
      <c r="E59" s="8">
        <v>541.2</v>
      </c>
      <c r="F59" s="8">
        <f t="shared" si="2"/>
        <v>54120</v>
      </c>
      <c r="G59" s="9"/>
    </row>
    <row r="60" outlineLevel="1" spans="1:7">
      <c r="A60" s="12">
        <v>37</v>
      </c>
      <c r="B60" s="8" t="s">
        <v>103</v>
      </c>
      <c r="C60" s="8" t="s">
        <v>64</v>
      </c>
      <c r="D60" s="8">
        <v>100</v>
      </c>
      <c r="E60" s="8">
        <v>284.1</v>
      </c>
      <c r="F60" s="8">
        <f t="shared" si="2"/>
        <v>28410</v>
      </c>
      <c r="G60" s="9"/>
    </row>
    <row r="61" outlineLevel="1" spans="1:7">
      <c r="A61" s="12">
        <v>38</v>
      </c>
      <c r="B61" s="8" t="s">
        <v>104</v>
      </c>
      <c r="C61" s="8" t="s">
        <v>64</v>
      </c>
      <c r="D61" s="8">
        <v>100</v>
      </c>
      <c r="E61" s="8">
        <v>142.2</v>
      </c>
      <c r="F61" s="8">
        <f t="shared" si="2"/>
        <v>14220</v>
      </c>
      <c r="G61" s="9"/>
    </row>
    <row r="62" outlineLevel="1" spans="1:7">
      <c r="A62" s="12">
        <v>39</v>
      </c>
      <c r="B62" s="8" t="s">
        <v>105</v>
      </c>
      <c r="C62" s="8" t="s">
        <v>64</v>
      </c>
      <c r="D62" s="8">
        <v>100</v>
      </c>
      <c r="E62" s="8">
        <v>186.7</v>
      </c>
      <c r="F62" s="8">
        <f t="shared" si="2"/>
        <v>18670</v>
      </c>
      <c r="G62" s="9"/>
    </row>
    <row r="63" outlineLevel="1" spans="1:7">
      <c r="A63" s="12">
        <v>40</v>
      </c>
      <c r="B63" s="8" t="s">
        <v>106</v>
      </c>
      <c r="C63" s="8" t="s">
        <v>64</v>
      </c>
      <c r="D63" s="8">
        <v>100</v>
      </c>
      <c r="E63" s="8">
        <v>295.2</v>
      </c>
      <c r="F63" s="8">
        <f t="shared" si="2"/>
        <v>29520</v>
      </c>
      <c r="G63" s="9"/>
    </row>
    <row r="64" outlineLevel="1" spans="1:7">
      <c r="A64" s="12">
        <v>41</v>
      </c>
      <c r="B64" s="8" t="s">
        <v>107</v>
      </c>
      <c r="C64" s="8" t="s">
        <v>64</v>
      </c>
      <c r="D64" s="8">
        <v>100</v>
      </c>
      <c r="E64" s="8">
        <v>156</v>
      </c>
      <c r="F64" s="8">
        <f t="shared" si="2"/>
        <v>15600</v>
      </c>
      <c r="G64" s="9"/>
    </row>
    <row r="65" outlineLevel="1" spans="1:7">
      <c r="A65" s="12">
        <v>42</v>
      </c>
      <c r="B65" s="8" t="s">
        <v>108</v>
      </c>
      <c r="C65" s="8" t="s">
        <v>48</v>
      </c>
      <c r="D65" s="8">
        <v>100</v>
      </c>
      <c r="E65" s="8">
        <v>59.5</v>
      </c>
      <c r="F65" s="8">
        <f t="shared" si="2"/>
        <v>5950</v>
      </c>
      <c r="G65" s="9"/>
    </row>
    <row r="66" outlineLevel="1" spans="1:7">
      <c r="A66" s="12">
        <v>43</v>
      </c>
      <c r="B66" s="8" t="s">
        <v>109</v>
      </c>
      <c r="C66" s="8" t="s">
        <v>48</v>
      </c>
      <c r="D66" s="8">
        <v>100</v>
      </c>
      <c r="E66" s="8">
        <v>21.1</v>
      </c>
      <c r="F66" s="8">
        <f t="shared" si="2"/>
        <v>2110</v>
      </c>
      <c r="G66" s="9"/>
    </row>
    <row r="67" ht="24" outlineLevel="1" spans="1:7">
      <c r="A67" s="12">
        <v>44</v>
      </c>
      <c r="B67" s="8" t="s">
        <v>110</v>
      </c>
      <c r="C67" s="8" t="s">
        <v>111</v>
      </c>
      <c r="D67" s="8">
        <v>100</v>
      </c>
      <c r="E67" s="8">
        <v>47.5</v>
      </c>
      <c r="F67" s="8">
        <f t="shared" si="2"/>
        <v>4750</v>
      </c>
      <c r="G67" s="9"/>
    </row>
    <row r="68" outlineLevel="1" spans="1:7">
      <c r="A68" s="12">
        <v>45</v>
      </c>
      <c r="B68" s="8" t="s">
        <v>112</v>
      </c>
      <c r="C68" s="8" t="s">
        <v>111</v>
      </c>
      <c r="D68" s="8">
        <v>100</v>
      </c>
      <c r="E68" s="8">
        <v>47.5</v>
      </c>
      <c r="F68" s="8">
        <f t="shared" si="2"/>
        <v>4750</v>
      </c>
      <c r="G68" s="9"/>
    </row>
    <row r="69" ht="24" outlineLevel="1" spans="1:7">
      <c r="A69" s="12">
        <v>46</v>
      </c>
      <c r="B69" s="8" t="s">
        <v>113</v>
      </c>
      <c r="C69" s="8" t="s">
        <v>111</v>
      </c>
      <c r="D69" s="8">
        <v>100</v>
      </c>
      <c r="E69" s="8">
        <v>137.6</v>
      </c>
      <c r="F69" s="8">
        <f t="shared" si="2"/>
        <v>13760</v>
      </c>
      <c r="G69" s="9"/>
    </row>
    <row r="70" ht="48" outlineLevel="1" spans="1:7">
      <c r="A70" s="12">
        <v>47</v>
      </c>
      <c r="B70" s="11" t="s">
        <v>114</v>
      </c>
      <c r="C70" s="8" t="s">
        <v>111</v>
      </c>
      <c r="D70" s="8">
        <v>100</v>
      </c>
      <c r="E70" s="8">
        <v>430.9</v>
      </c>
      <c r="F70" s="8">
        <f t="shared" si="2"/>
        <v>43090</v>
      </c>
      <c r="G70" s="9"/>
    </row>
    <row r="71" ht="48" outlineLevel="1" spans="1:7">
      <c r="A71" s="12">
        <v>48</v>
      </c>
      <c r="B71" s="11" t="s">
        <v>115</v>
      </c>
      <c r="C71" s="8" t="s">
        <v>111</v>
      </c>
      <c r="D71" s="8">
        <v>100</v>
      </c>
      <c r="E71" s="8">
        <v>430.9</v>
      </c>
      <c r="F71" s="8">
        <f t="shared" si="2"/>
        <v>43090</v>
      </c>
      <c r="G71" s="9"/>
    </row>
    <row r="72" ht="36" outlineLevel="1" spans="1:7">
      <c r="A72" s="12">
        <v>49</v>
      </c>
      <c r="B72" s="11" t="s">
        <v>116</v>
      </c>
      <c r="C72" s="8" t="s">
        <v>111</v>
      </c>
      <c r="D72" s="8">
        <v>100</v>
      </c>
      <c r="E72" s="8">
        <v>660.3</v>
      </c>
      <c r="F72" s="8">
        <f t="shared" si="2"/>
        <v>66030</v>
      </c>
      <c r="G72" s="9"/>
    </row>
    <row r="73" ht="36" outlineLevel="1" spans="1:7">
      <c r="A73" s="12">
        <v>50</v>
      </c>
      <c r="B73" s="11" t="s">
        <v>117</v>
      </c>
      <c r="C73" s="8" t="s">
        <v>111</v>
      </c>
      <c r="D73" s="8">
        <v>100</v>
      </c>
      <c r="E73" s="8">
        <v>464.7</v>
      </c>
      <c r="F73" s="8">
        <f t="shared" si="2"/>
        <v>46470</v>
      </c>
      <c r="G73" s="9"/>
    </row>
    <row r="74" ht="60" outlineLevel="1" spans="1:7">
      <c r="A74" s="12">
        <v>51</v>
      </c>
      <c r="B74" s="11" t="s">
        <v>118</v>
      </c>
      <c r="C74" s="8" t="s">
        <v>111</v>
      </c>
      <c r="D74" s="8">
        <v>100</v>
      </c>
      <c r="E74" s="8">
        <v>660.3</v>
      </c>
      <c r="F74" s="8">
        <f t="shared" si="2"/>
        <v>66030</v>
      </c>
      <c r="G74" s="9"/>
    </row>
    <row r="75" ht="48" outlineLevel="1" spans="1:7">
      <c r="A75" s="12">
        <v>52</v>
      </c>
      <c r="B75" s="11" t="s">
        <v>119</v>
      </c>
      <c r="C75" s="8" t="s">
        <v>111</v>
      </c>
      <c r="D75" s="8">
        <v>100</v>
      </c>
      <c r="E75" s="8">
        <v>464.7</v>
      </c>
      <c r="F75" s="8">
        <f t="shared" si="2"/>
        <v>46470</v>
      </c>
      <c r="G75" s="9"/>
    </row>
    <row r="76" ht="36" outlineLevel="1" spans="1:7">
      <c r="A76" s="12">
        <v>53</v>
      </c>
      <c r="B76" s="11" t="s">
        <v>120</v>
      </c>
      <c r="C76" s="8" t="s">
        <v>121</v>
      </c>
      <c r="D76" s="8">
        <v>100</v>
      </c>
      <c r="E76" s="8">
        <v>442.7</v>
      </c>
      <c r="F76" s="8">
        <f t="shared" si="2"/>
        <v>44270</v>
      </c>
      <c r="G76" s="9"/>
    </row>
    <row r="77" ht="60" outlineLevel="1" spans="1:7">
      <c r="A77" s="12">
        <v>54</v>
      </c>
      <c r="B77" s="11" t="s">
        <v>122</v>
      </c>
      <c r="C77" s="8" t="s">
        <v>121</v>
      </c>
      <c r="D77" s="8">
        <v>100</v>
      </c>
      <c r="E77" s="8">
        <v>1339.1</v>
      </c>
      <c r="F77" s="8">
        <f t="shared" si="2"/>
        <v>133910</v>
      </c>
      <c r="G77" s="9"/>
    </row>
    <row r="78" ht="60" outlineLevel="1" spans="1:7">
      <c r="A78" s="12">
        <v>55</v>
      </c>
      <c r="B78" s="11" t="s">
        <v>123</v>
      </c>
      <c r="C78" s="8" t="s">
        <v>121</v>
      </c>
      <c r="D78" s="8">
        <v>100</v>
      </c>
      <c r="E78" s="8">
        <v>2212</v>
      </c>
      <c r="F78" s="8">
        <f t="shared" si="2"/>
        <v>221200</v>
      </c>
      <c r="G78" s="9"/>
    </row>
    <row r="79" ht="48" outlineLevel="1" spans="1:7">
      <c r="A79" s="12">
        <v>56</v>
      </c>
      <c r="B79" s="11" t="s">
        <v>124</v>
      </c>
      <c r="C79" s="8" t="s">
        <v>121</v>
      </c>
      <c r="D79" s="8">
        <v>20</v>
      </c>
      <c r="E79" s="8">
        <v>1646.9</v>
      </c>
      <c r="F79" s="8">
        <f t="shared" si="2"/>
        <v>32938</v>
      </c>
      <c r="G79" s="9"/>
    </row>
    <row r="80" ht="60" outlineLevel="1" spans="1:7">
      <c r="A80" s="12">
        <v>57</v>
      </c>
      <c r="B80" s="11" t="s">
        <v>125</v>
      </c>
      <c r="C80" s="8" t="s">
        <v>121</v>
      </c>
      <c r="D80" s="8">
        <v>20</v>
      </c>
      <c r="E80" s="8">
        <v>2411.3</v>
      </c>
      <c r="F80" s="8">
        <f t="shared" si="2"/>
        <v>48226</v>
      </c>
      <c r="G80" s="9"/>
    </row>
    <row r="81" ht="60" outlineLevel="1" spans="1:7">
      <c r="A81" s="12">
        <v>58</v>
      </c>
      <c r="B81" s="11" t="s">
        <v>126</v>
      </c>
      <c r="C81" s="8" t="s">
        <v>121</v>
      </c>
      <c r="D81" s="8">
        <v>20</v>
      </c>
      <c r="E81" s="8">
        <v>5562.5</v>
      </c>
      <c r="F81" s="8">
        <f t="shared" si="2"/>
        <v>111250</v>
      </c>
      <c r="G81" s="9"/>
    </row>
    <row r="82" ht="60" outlineLevel="1" spans="1:7">
      <c r="A82" s="12">
        <v>59</v>
      </c>
      <c r="B82" s="11" t="s">
        <v>127</v>
      </c>
      <c r="C82" s="8" t="s">
        <v>121</v>
      </c>
      <c r="D82" s="8">
        <v>20</v>
      </c>
      <c r="E82" s="8">
        <v>6558</v>
      </c>
      <c r="F82" s="8">
        <f t="shared" si="2"/>
        <v>131160</v>
      </c>
      <c r="G82" s="9"/>
    </row>
    <row r="83" ht="60" outlineLevel="1" spans="1:7">
      <c r="A83" s="12">
        <v>60</v>
      </c>
      <c r="B83" s="11" t="s">
        <v>128</v>
      </c>
      <c r="C83" s="8" t="s">
        <v>121</v>
      </c>
      <c r="D83" s="8">
        <v>20</v>
      </c>
      <c r="E83" s="8">
        <v>9674.7</v>
      </c>
      <c r="F83" s="8">
        <f t="shared" si="2"/>
        <v>193494</v>
      </c>
      <c r="G83" s="9"/>
    </row>
    <row r="84" ht="60" outlineLevel="1" spans="1:7">
      <c r="A84" s="12">
        <v>61</v>
      </c>
      <c r="B84" s="11" t="s">
        <v>129</v>
      </c>
      <c r="C84" s="8" t="s">
        <v>121</v>
      </c>
      <c r="D84" s="8">
        <v>20</v>
      </c>
      <c r="E84" s="8">
        <v>3447.8</v>
      </c>
      <c r="F84" s="8">
        <f t="shared" si="2"/>
        <v>68956</v>
      </c>
      <c r="G84" s="9"/>
    </row>
    <row r="85" ht="60" outlineLevel="1" spans="1:7">
      <c r="A85" s="12">
        <v>62</v>
      </c>
      <c r="B85" s="11" t="s">
        <v>130</v>
      </c>
      <c r="C85" s="8" t="s">
        <v>121</v>
      </c>
      <c r="D85" s="8">
        <v>20</v>
      </c>
      <c r="E85" s="8">
        <v>3556.7</v>
      </c>
      <c r="F85" s="8">
        <f t="shared" si="2"/>
        <v>71134</v>
      </c>
      <c r="G85" s="9"/>
    </row>
    <row r="86" ht="60" outlineLevel="1" spans="1:7">
      <c r="A86" s="12">
        <v>63</v>
      </c>
      <c r="B86" s="11" t="s">
        <v>131</v>
      </c>
      <c r="C86" s="8" t="s">
        <v>121</v>
      </c>
      <c r="D86" s="8">
        <v>20</v>
      </c>
      <c r="E86" s="8">
        <v>4914.8</v>
      </c>
      <c r="F86" s="8">
        <f t="shared" si="2"/>
        <v>98296</v>
      </c>
      <c r="G86" s="9"/>
    </row>
    <row r="87" ht="67.5" outlineLevel="1" spans="1:7">
      <c r="A87" s="12">
        <v>64</v>
      </c>
      <c r="B87" s="11" t="s">
        <v>132</v>
      </c>
      <c r="C87" s="8" t="s">
        <v>121</v>
      </c>
      <c r="D87" s="8">
        <v>200</v>
      </c>
      <c r="E87" s="8">
        <v>7829.15</v>
      </c>
      <c r="F87" s="8">
        <f t="shared" ref="F87:F118" si="3">ROUND(E87*D87,2)</f>
        <v>1565830</v>
      </c>
      <c r="G87" s="9" t="s">
        <v>133</v>
      </c>
    </row>
    <row r="88" outlineLevel="1" spans="1:7">
      <c r="A88" s="12">
        <v>65</v>
      </c>
      <c r="B88" s="8" t="s">
        <v>134</v>
      </c>
      <c r="C88" s="8" t="s">
        <v>111</v>
      </c>
      <c r="D88" s="8">
        <v>20</v>
      </c>
      <c r="E88" s="8">
        <v>100</v>
      </c>
      <c r="F88" s="8">
        <f t="shared" si="3"/>
        <v>2000</v>
      </c>
      <c r="G88" s="9"/>
    </row>
    <row r="89" ht="27" outlineLevel="1" spans="1:7">
      <c r="A89" s="12">
        <v>66</v>
      </c>
      <c r="B89" s="8" t="s">
        <v>135</v>
      </c>
      <c r="C89" s="8" t="s">
        <v>64</v>
      </c>
      <c r="D89" s="8">
        <v>1400</v>
      </c>
      <c r="E89" s="8">
        <v>398.3</v>
      </c>
      <c r="F89" s="8">
        <f t="shared" si="3"/>
        <v>557620</v>
      </c>
      <c r="G89" s="9" t="s">
        <v>136</v>
      </c>
    </row>
    <row r="90" outlineLevel="1" spans="1:7">
      <c r="A90" s="12">
        <v>67</v>
      </c>
      <c r="B90" s="8" t="s">
        <v>137</v>
      </c>
      <c r="C90" s="8" t="s">
        <v>138</v>
      </c>
      <c r="D90" s="8">
        <v>20</v>
      </c>
      <c r="E90" s="8">
        <v>2794.5</v>
      </c>
      <c r="F90" s="8">
        <f t="shared" si="3"/>
        <v>55890</v>
      </c>
      <c r="G90" s="9"/>
    </row>
    <row r="91" outlineLevel="1" spans="1:7">
      <c r="A91" s="12">
        <v>68</v>
      </c>
      <c r="B91" s="8" t="s">
        <v>139</v>
      </c>
      <c r="C91" s="8" t="s">
        <v>48</v>
      </c>
      <c r="D91" s="8">
        <v>20</v>
      </c>
      <c r="E91" s="8">
        <v>66.5</v>
      </c>
      <c r="F91" s="8">
        <f t="shared" si="3"/>
        <v>1330</v>
      </c>
      <c r="G91" s="9"/>
    </row>
    <row r="92" ht="36" outlineLevel="1" spans="1:7">
      <c r="A92" s="12">
        <v>69</v>
      </c>
      <c r="B92" s="11" t="s">
        <v>140</v>
      </c>
      <c r="C92" s="8" t="s">
        <v>53</v>
      </c>
      <c r="D92" s="8">
        <v>20</v>
      </c>
      <c r="E92" s="8">
        <v>39.2</v>
      </c>
      <c r="F92" s="8">
        <f t="shared" si="3"/>
        <v>784</v>
      </c>
      <c r="G92" s="9"/>
    </row>
    <row r="93" outlineLevel="1" spans="1:7">
      <c r="A93" s="12">
        <v>70</v>
      </c>
      <c r="B93" s="8" t="s">
        <v>141</v>
      </c>
      <c r="C93" s="8" t="s">
        <v>138</v>
      </c>
      <c r="D93" s="8">
        <v>20</v>
      </c>
      <c r="E93" s="8">
        <v>1237.3</v>
      </c>
      <c r="F93" s="8">
        <f t="shared" si="3"/>
        <v>24746</v>
      </c>
      <c r="G93" s="9"/>
    </row>
    <row r="94" outlineLevel="1" spans="1:7">
      <c r="A94" s="12">
        <v>71</v>
      </c>
      <c r="B94" s="8" t="s">
        <v>142</v>
      </c>
      <c r="C94" s="8" t="s">
        <v>138</v>
      </c>
      <c r="D94" s="8">
        <v>20</v>
      </c>
      <c r="E94" s="8">
        <v>707.5</v>
      </c>
      <c r="F94" s="8">
        <f t="shared" si="3"/>
        <v>14150</v>
      </c>
      <c r="G94" s="9"/>
    </row>
    <row r="95" outlineLevel="1" spans="1:7">
      <c r="A95" s="12">
        <v>72</v>
      </c>
      <c r="B95" s="8" t="s">
        <v>143</v>
      </c>
      <c r="C95" s="8" t="s">
        <v>77</v>
      </c>
      <c r="D95" s="8">
        <v>20</v>
      </c>
      <c r="E95" s="8">
        <v>114.7</v>
      </c>
      <c r="F95" s="8">
        <f t="shared" si="3"/>
        <v>2294</v>
      </c>
      <c r="G95" s="9"/>
    </row>
    <row r="96" outlineLevel="1" spans="1:7">
      <c r="A96" s="12">
        <v>73</v>
      </c>
      <c r="B96" s="8" t="s">
        <v>144</v>
      </c>
      <c r="C96" s="8" t="s">
        <v>138</v>
      </c>
      <c r="D96" s="8">
        <v>20</v>
      </c>
      <c r="E96" s="8">
        <v>6409.8</v>
      </c>
      <c r="F96" s="8">
        <f t="shared" si="3"/>
        <v>128196</v>
      </c>
      <c r="G96" s="9"/>
    </row>
    <row r="97" outlineLevel="1" spans="1:7">
      <c r="A97" s="12">
        <v>74</v>
      </c>
      <c r="B97" s="8" t="s">
        <v>145</v>
      </c>
      <c r="C97" s="8" t="s">
        <v>138</v>
      </c>
      <c r="D97" s="8">
        <v>20</v>
      </c>
      <c r="E97" s="8">
        <v>20477</v>
      </c>
      <c r="F97" s="8">
        <f t="shared" si="3"/>
        <v>409540</v>
      </c>
      <c r="G97" s="9"/>
    </row>
    <row r="98" outlineLevel="1" spans="1:7">
      <c r="A98" s="12">
        <v>75</v>
      </c>
      <c r="B98" s="8" t="s">
        <v>146</v>
      </c>
      <c r="C98" s="8" t="s">
        <v>64</v>
      </c>
      <c r="D98" s="8">
        <v>20</v>
      </c>
      <c r="E98" s="8">
        <v>803.4</v>
      </c>
      <c r="F98" s="8">
        <f t="shared" si="3"/>
        <v>16068</v>
      </c>
      <c r="G98" s="9"/>
    </row>
    <row r="99" ht="24" outlineLevel="1" spans="1:7">
      <c r="A99" s="12">
        <v>76</v>
      </c>
      <c r="B99" s="8" t="s">
        <v>147</v>
      </c>
      <c r="C99" s="8" t="s">
        <v>64</v>
      </c>
      <c r="D99" s="8">
        <v>20</v>
      </c>
      <c r="E99" s="8">
        <v>420.9</v>
      </c>
      <c r="F99" s="8">
        <f t="shared" si="3"/>
        <v>8418</v>
      </c>
      <c r="G99" s="9"/>
    </row>
    <row r="100" outlineLevel="1" spans="1:7">
      <c r="A100" s="12">
        <v>77</v>
      </c>
      <c r="B100" s="8" t="s">
        <v>148</v>
      </c>
      <c r="C100" s="8" t="s">
        <v>87</v>
      </c>
      <c r="D100" s="8">
        <v>20</v>
      </c>
      <c r="E100" s="8">
        <v>5.2</v>
      </c>
      <c r="F100" s="8">
        <f t="shared" si="3"/>
        <v>104</v>
      </c>
      <c r="G100" s="9"/>
    </row>
    <row r="101" ht="48" outlineLevel="1" spans="1:7">
      <c r="A101" s="12">
        <v>78</v>
      </c>
      <c r="B101" s="11" t="s">
        <v>149</v>
      </c>
      <c r="C101" s="8" t="s">
        <v>64</v>
      </c>
      <c r="D101" s="8">
        <v>20</v>
      </c>
      <c r="E101" s="8">
        <v>109.4</v>
      </c>
      <c r="F101" s="8">
        <f t="shared" si="3"/>
        <v>2188</v>
      </c>
      <c r="G101" s="9"/>
    </row>
    <row r="102" outlineLevel="1" spans="1:7">
      <c r="A102" s="12">
        <v>79</v>
      </c>
      <c r="B102" s="8" t="s">
        <v>150</v>
      </c>
      <c r="C102" s="8" t="s">
        <v>64</v>
      </c>
      <c r="D102" s="8">
        <v>20</v>
      </c>
      <c r="E102" s="8">
        <v>357.3</v>
      </c>
      <c r="F102" s="8">
        <f t="shared" si="3"/>
        <v>7146</v>
      </c>
      <c r="G102" s="9"/>
    </row>
    <row r="103" outlineLevel="1" spans="1:7">
      <c r="A103" s="12">
        <v>80</v>
      </c>
      <c r="B103" s="8" t="s">
        <v>151</v>
      </c>
      <c r="C103" s="8" t="s">
        <v>64</v>
      </c>
      <c r="D103" s="8">
        <v>20</v>
      </c>
      <c r="E103" s="8">
        <v>653.9</v>
      </c>
      <c r="F103" s="8">
        <f t="shared" si="3"/>
        <v>13078</v>
      </c>
      <c r="G103" s="9"/>
    </row>
    <row r="104" outlineLevel="1" spans="1:7">
      <c r="A104" s="12">
        <v>81</v>
      </c>
      <c r="B104" s="8" t="s">
        <v>152</v>
      </c>
      <c r="C104" s="8" t="s">
        <v>64</v>
      </c>
      <c r="D104" s="8">
        <v>20</v>
      </c>
      <c r="E104" s="8">
        <v>505.4</v>
      </c>
      <c r="F104" s="8">
        <f t="shared" si="3"/>
        <v>10108</v>
      </c>
      <c r="G104" s="9"/>
    </row>
    <row r="105" outlineLevel="1" spans="1:7">
      <c r="A105" s="12">
        <v>82</v>
      </c>
      <c r="B105" s="8" t="s">
        <v>153</v>
      </c>
      <c r="C105" s="8" t="s">
        <v>48</v>
      </c>
      <c r="D105" s="8">
        <v>20</v>
      </c>
      <c r="E105" s="8">
        <v>34.4</v>
      </c>
      <c r="F105" s="8">
        <f t="shared" si="3"/>
        <v>688</v>
      </c>
      <c r="G105" s="9"/>
    </row>
    <row r="106" ht="36" outlineLevel="1" spans="1:7">
      <c r="A106" s="12">
        <v>83</v>
      </c>
      <c r="B106" s="11" t="s">
        <v>154</v>
      </c>
      <c r="C106" s="8" t="s">
        <v>155</v>
      </c>
      <c r="D106" s="8">
        <v>20</v>
      </c>
      <c r="E106" s="8">
        <v>176.3</v>
      </c>
      <c r="F106" s="8">
        <f t="shared" si="3"/>
        <v>3526</v>
      </c>
      <c r="G106" s="9"/>
    </row>
    <row r="107" ht="36" outlineLevel="1" spans="1:7">
      <c r="A107" s="12">
        <v>84</v>
      </c>
      <c r="B107" s="11" t="s">
        <v>156</v>
      </c>
      <c r="C107" s="8" t="s">
        <v>155</v>
      </c>
      <c r="D107" s="8">
        <v>20</v>
      </c>
      <c r="E107" s="8">
        <v>412</v>
      </c>
      <c r="F107" s="8">
        <f t="shared" si="3"/>
        <v>8240</v>
      </c>
      <c r="G107" s="9"/>
    </row>
    <row r="108" outlineLevel="1" spans="1:7">
      <c r="A108" s="12">
        <v>85</v>
      </c>
      <c r="B108" s="8" t="s">
        <v>157</v>
      </c>
      <c r="C108" s="8" t="s">
        <v>77</v>
      </c>
      <c r="D108" s="8">
        <v>20</v>
      </c>
      <c r="E108" s="8">
        <v>19.2</v>
      </c>
      <c r="F108" s="8">
        <f t="shared" si="3"/>
        <v>384</v>
      </c>
      <c r="G108" s="9"/>
    </row>
    <row r="109" ht="24" outlineLevel="1" spans="1:7">
      <c r="A109" s="12">
        <v>86</v>
      </c>
      <c r="B109" s="8" t="s">
        <v>158</v>
      </c>
      <c r="C109" s="8" t="s">
        <v>138</v>
      </c>
      <c r="D109" s="8">
        <v>20</v>
      </c>
      <c r="E109" s="8">
        <v>68.5</v>
      </c>
      <c r="F109" s="8">
        <f t="shared" si="3"/>
        <v>1370</v>
      </c>
      <c r="G109" s="9"/>
    </row>
    <row r="110" ht="36" outlineLevel="1" spans="1:7">
      <c r="A110" s="12">
        <v>87</v>
      </c>
      <c r="B110" s="11" t="s">
        <v>159</v>
      </c>
      <c r="C110" s="8" t="s">
        <v>64</v>
      </c>
      <c r="D110" s="8">
        <v>20</v>
      </c>
      <c r="E110" s="8">
        <v>136.2</v>
      </c>
      <c r="F110" s="8">
        <f t="shared" si="3"/>
        <v>2724</v>
      </c>
      <c r="G110" s="9"/>
    </row>
    <row r="111" spans="1:7">
      <c r="A111" s="13" t="s">
        <v>160</v>
      </c>
      <c r="B111" s="8" t="s">
        <v>161</v>
      </c>
      <c r="C111" s="8"/>
      <c r="D111" s="8"/>
      <c r="E111" s="8"/>
      <c r="F111" s="8"/>
      <c r="G111" s="9"/>
    </row>
    <row r="112" outlineLevel="1" spans="1:7">
      <c r="A112" s="13">
        <v>1</v>
      </c>
      <c r="B112" s="8" t="s">
        <v>162</v>
      </c>
      <c r="C112" s="8" t="s">
        <v>64</v>
      </c>
      <c r="D112" s="8">
        <v>100</v>
      </c>
      <c r="E112" s="8">
        <v>223.3</v>
      </c>
      <c r="F112" s="8">
        <f t="shared" si="3"/>
        <v>22330</v>
      </c>
      <c r="G112" s="9"/>
    </row>
    <row r="113" outlineLevel="1" spans="1:7">
      <c r="A113" s="13">
        <v>2</v>
      </c>
      <c r="B113" s="8" t="s">
        <v>163</v>
      </c>
      <c r="C113" s="8" t="s">
        <v>64</v>
      </c>
      <c r="D113" s="8">
        <v>100</v>
      </c>
      <c r="E113" s="8">
        <v>213.8</v>
      </c>
      <c r="F113" s="8">
        <f t="shared" si="3"/>
        <v>21380</v>
      </c>
      <c r="G113" s="9"/>
    </row>
    <row r="114" outlineLevel="1" spans="1:7">
      <c r="A114" s="13">
        <v>3</v>
      </c>
      <c r="B114" s="8" t="s">
        <v>164</v>
      </c>
      <c r="C114" s="8" t="s">
        <v>64</v>
      </c>
      <c r="D114" s="8">
        <v>100</v>
      </c>
      <c r="E114" s="8">
        <v>150.1</v>
      </c>
      <c r="F114" s="8">
        <f t="shared" si="3"/>
        <v>15010</v>
      </c>
      <c r="G114" s="9"/>
    </row>
    <row r="115" ht="27" outlineLevel="1" spans="1:7">
      <c r="A115" s="13">
        <v>4</v>
      </c>
      <c r="B115" s="8" t="s">
        <v>165</v>
      </c>
      <c r="C115" s="8" t="s">
        <v>64</v>
      </c>
      <c r="D115" s="8">
        <v>1400</v>
      </c>
      <c r="E115" s="8">
        <v>102.3</v>
      </c>
      <c r="F115" s="8">
        <f t="shared" si="3"/>
        <v>143220</v>
      </c>
      <c r="G115" s="9" t="s">
        <v>166</v>
      </c>
    </row>
    <row r="116" ht="27" outlineLevel="1" spans="1:7">
      <c r="A116" s="13">
        <v>5</v>
      </c>
      <c r="B116" s="8" t="s">
        <v>167</v>
      </c>
      <c r="C116" s="8" t="s">
        <v>64</v>
      </c>
      <c r="D116" s="8">
        <v>1506</v>
      </c>
      <c r="E116" s="8">
        <v>119.68</v>
      </c>
      <c r="F116" s="8">
        <f t="shared" si="3"/>
        <v>180238.08</v>
      </c>
      <c r="G116" s="9" t="s">
        <v>168</v>
      </c>
    </row>
    <row r="117" outlineLevel="1" spans="1:7">
      <c r="A117" s="13">
        <v>6</v>
      </c>
      <c r="B117" s="8" t="s">
        <v>169</v>
      </c>
      <c r="C117" s="8" t="s">
        <v>64</v>
      </c>
      <c r="D117" s="8">
        <v>100</v>
      </c>
      <c r="E117" s="8">
        <v>157</v>
      </c>
      <c r="F117" s="8">
        <f t="shared" si="3"/>
        <v>15700</v>
      </c>
      <c r="G117" s="9"/>
    </row>
    <row r="118" outlineLevel="1" spans="1:7">
      <c r="A118" s="13">
        <v>7</v>
      </c>
      <c r="B118" s="8" t="s">
        <v>170</v>
      </c>
      <c r="C118" s="8" t="s">
        <v>64</v>
      </c>
      <c r="D118" s="8">
        <v>100</v>
      </c>
      <c r="E118" s="8">
        <v>111.3</v>
      </c>
      <c r="F118" s="8">
        <f t="shared" si="3"/>
        <v>11130</v>
      </c>
      <c r="G118" s="9"/>
    </row>
    <row r="119" outlineLevel="1" spans="1:7">
      <c r="A119" s="13">
        <v>8</v>
      </c>
      <c r="B119" s="8" t="s">
        <v>171</v>
      </c>
      <c r="C119" s="8"/>
      <c r="D119" s="8">
        <v>100</v>
      </c>
      <c r="E119" s="8">
        <v>2</v>
      </c>
      <c r="F119" s="8">
        <f t="shared" ref="F119:F150" si="4">ROUND(E119*D119,2)</f>
        <v>200</v>
      </c>
      <c r="G119" s="9"/>
    </row>
    <row r="120" ht="24" outlineLevel="1" spans="1:7">
      <c r="A120" s="13">
        <v>9</v>
      </c>
      <c r="B120" s="8" t="s">
        <v>172</v>
      </c>
      <c r="C120" s="8" t="s">
        <v>77</v>
      </c>
      <c r="D120" s="8">
        <v>100</v>
      </c>
      <c r="E120" s="8">
        <v>141.8</v>
      </c>
      <c r="F120" s="8">
        <f t="shared" si="4"/>
        <v>14180</v>
      </c>
      <c r="G120" s="9"/>
    </row>
    <row r="121" ht="36" outlineLevel="1" spans="1:7">
      <c r="A121" s="13">
        <v>10</v>
      </c>
      <c r="B121" s="11" t="s">
        <v>173</v>
      </c>
      <c r="C121" s="8" t="s">
        <v>77</v>
      </c>
      <c r="D121" s="8">
        <v>100</v>
      </c>
      <c r="E121" s="8">
        <v>31.4</v>
      </c>
      <c r="F121" s="8">
        <f t="shared" si="4"/>
        <v>3140</v>
      </c>
      <c r="G121" s="9"/>
    </row>
    <row r="122" ht="36" outlineLevel="1" spans="1:7">
      <c r="A122" s="13">
        <v>11</v>
      </c>
      <c r="B122" s="11" t="s">
        <v>174</v>
      </c>
      <c r="C122" s="8" t="s">
        <v>77</v>
      </c>
      <c r="D122" s="8">
        <v>100</v>
      </c>
      <c r="E122" s="8">
        <v>115.3</v>
      </c>
      <c r="F122" s="8">
        <f t="shared" si="4"/>
        <v>11530</v>
      </c>
      <c r="G122" s="9"/>
    </row>
    <row r="123" ht="36" outlineLevel="1" spans="1:7">
      <c r="A123" s="13">
        <v>12</v>
      </c>
      <c r="B123" s="11" t="s">
        <v>175</v>
      </c>
      <c r="C123" s="8" t="s">
        <v>77</v>
      </c>
      <c r="D123" s="8">
        <v>100</v>
      </c>
      <c r="E123" s="8">
        <v>27.4</v>
      </c>
      <c r="F123" s="8">
        <f t="shared" si="4"/>
        <v>2740</v>
      </c>
      <c r="G123" s="9"/>
    </row>
    <row r="124" outlineLevel="1" spans="1:7">
      <c r="A124" s="13">
        <v>13</v>
      </c>
      <c r="B124" s="8" t="s">
        <v>176</v>
      </c>
      <c r="C124" s="8" t="s">
        <v>48</v>
      </c>
      <c r="D124" s="8">
        <v>100</v>
      </c>
      <c r="E124" s="8">
        <v>3.4</v>
      </c>
      <c r="F124" s="8">
        <f t="shared" si="4"/>
        <v>340</v>
      </c>
      <c r="G124" s="9"/>
    </row>
    <row r="125" outlineLevel="1" spans="1:7">
      <c r="A125" s="13">
        <v>14</v>
      </c>
      <c r="B125" s="8" t="s">
        <v>177</v>
      </c>
      <c r="C125" s="8" t="s">
        <v>48</v>
      </c>
      <c r="D125" s="8">
        <v>100</v>
      </c>
      <c r="E125" s="8">
        <v>0.5</v>
      </c>
      <c r="F125" s="8">
        <f t="shared" si="4"/>
        <v>50</v>
      </c>
      <c r="G125" s="9"/>
    </row>
    <row r="126" outlineLevel="1" spans="1:7">
      <c r="A126" s="13">
        <v>15</v>
      </c>
      <c r="B126" s="8" t="s">
        <v>178</v>
      </c>
      <c r="C126" s="8" t="s">
        <v>48</v>
      </c>
      <c r="D126" s="8">
        <v>100</v>
      </c>
      <c r="E126" s="8">
        <v>4.1</v>
      </c>
      <c r="F126" s="8">
        <f t="shared" si="4"/>
        <v>410</v>
      </c>
      <c r="G126" s="9"/>
    </row>
    <row r="127" outlineLevel="1" spans="1:7">
      <c r="A127" s="13">
        <v>16</v>
      </c>
      <c r="B127" s="8" t="s">
        <v>179</v>
      </c>
      <c r="C127" s="8" t="s">
        <v>48</v>
      </c>
      <c r="D127" s="8">
        <v>100</v>
      </c>
      <c r="E127" s="8">
        <v>0.5</v>
      </c>
      <c r="F127" s="8">
        <f t="shared" si="4"/>
        <v>50</v>
      </c>
      <c r="G127" s="9"/>
    </row>
    <row r="128" ht="54" outlineLevel="1" spans="1:7">
      <c r="A128" s="13">
        <v>17</v>
      </c>
      <c r="B128" s="11" t="s">
        <v>180</v>
      </c>
      <c r="C128" s="8" t="s">
        <v>64</v>
      </c>
      <c r="D128" s="8">
        <v>2000</v>
      </c>
      <c r="E128" s="8">
        <v>196.59</v>
      </c>
      <c r="F128" s="8">
        <f t="shared" si="4"/>
        <v>393180</v>
      </c>
      <c r="G128" s="9" t="s">
        <v>181</v>
      </c>
    </row>
    <row r="129" ht="54" outlineLevel="1" spans="1:7">
      <c r="A129" s="13">
        <v>18</v>
      </c>
      <c r="B129" s="11" t="s">
        <v>182</v>
      </c>
      <c r="C129" s="8" t="s">
        <v>64</v>
      </c>
      <c r="D129" s="8">
        <v>2000</v>
      </c>
      <c r="E129" s="8">
        <v>197.25</v>
      </c>
      <c r="F129" s="8">
        <f t="shared" si="4"/>
        <v>394500</v>
      </c>
      <c r="G129" s="9" t="s">
        <v>183</v>
      </c>
    </row>
    <row r="130" outlineLevel="1" spans="1:7">
      <c r="A130" s="13">
        <v>19</v>
      </c>
      <c r="B130" s="8" t="s">
        <v>184</v>
      </c>
      <c r="C130" s="8" t="s">
        <v>138</v>
      </c>
      <c r="D130" s="8">
        <v>100</v>
      </c>
      <c r="E130" s="8">
        <v>4755.9</v>
      </c>
      <c r="F130" s="8">
        <f t="shared" si="4"/>
        <v>475590</v>
      </c>
      <c r="G130" s="9"/>
    </row>
    <row r="131" outlineLevel="1" spans="1:7">
      <c r="A131" s="13">
        <v>20</v>
      </c>
      <c r="B131" s="8" t="s">
        <v>185</v>
      </c>
      <c r="C131" s="8" t="s">
        <v>87</v>
      </c>
      <c r="D131" s="8">
        <v>100</v>
      </c>
      <c r="E131" s="8">
        <v>5.6</v>
      </c>
      <c r="F131" s="8">
        <f t="shared" si="4"/>
        <v>560</v>
      </c>
      <c r="G131" s="9"/>
    </row>
    <row r="132" ht="27" outlineLevel="1" spans="1:7">
      <c r="A132" s="13">
        <v>21</v>
      </c>
      <c r="B132" s="8" t="s">
        <v>186</v>
      </c>
      <c r="C132" s="8" t="s">
        <v>64</v>
      </c>
      <c r="D132" s="8">
        <v>2000</v>
      </c>
      <c r="E132" s="8">
        <v>205.08</v>
      </c>
      <c r="F132" s="8">
        <f t="shared" si="4"/>
        <v>410160</v>
      </c>
      <c r="G132" s="9" t="s">
        <v>187</v>
      </c>
    </row>
    <row r="133" ht="27" outlineLevel="1" spans="1:7">
      <c r="A133" s="13">
        <v>22</v>
      </c>
      <c r="B133" s="8" t="s">
        <v>188</v>
      </c>
      <c r="C133" s="8" t="s">
        <v>64</v>
      </c>
      <c r="D133" s="8">
        <v>2000</v>
      </c>
      <c r="E133" s="8">
        <v>203.09</v>
      </c>
      <c r="F133" s="8">
        <f t="shared" si="4"/>
        <v>406180</v>
      </c>
      <c r="G133" s="9" t="s">
        <v>189</v>
      </c>
    </row>
    <row r="134" ht="27" outlineLevel="1" spans="1:7">
      <c r="A134" s="13">
        <v>23</v>
      </c>
      <c r="B134" s="8" t="s">
        <v>190</v>
      </c>
      <c r="C134" s="8" t="s">
        <v>64</v>
      </c>
      <c r="D134" s="8">
        <v>2000</v>
      </c>
      <c r="E134" s="8">
        <v>200.41</v>
      </c>
      <c r="F134" s="8">
        <f t="shared" si="4"/>
        <v>400820</v>
      </c>
      <c r="G134" s="9" t="s">
        <v>191</v>
      </c>
    </row>
    <row r="135" ht="54" outlineLevel="1" spans="1:7">
      <c r="A135" s="13">
        <v>24</v>
      </c>
      <c r="B135" s="11" t="s">
        <v>192</v>
      </c>
      <c r="C135" s="8" t="s">
        <v>64</v>
      </c>
      <c r="D135" s="8">
        <v>2000</v>
      </c>
      <c r="E135" s="8">
        <v>159.33</v>
      </c>
      <c r="F135" s="8">
        <f t="shared" si="4"/>
        <v>318660</v>
      </c>
      <c r="G135" s="9" t="s">
        <v>193</v>
      </c>
    </row>
    <row r="136" ht="54" outlineLevel="1" spans="1:7">
      <c r="A136" s="13">
        <v>25</v>
      </c>
      <c r="B136" s="11" t="s">
        <v>194</v>
      </c>
      <c r="C136" s="8" t="s">
        <v>64</v>
      </c>
      <c r="D136" s="8">
        <v>2000</v>
      </c>
      <c r="E136" s="8">
        <v>156.74</v>
      </c>
      <c r="F136" s="8">
        <f t="shared" si="4"/>
        <v>313480</v>
      </c>
      <c r="G136" s="9" t="s">
        <v>195</v>
      </c>
    </row>
    <row r="137" ht="54" outlineLevel="1" spans="1:7">
      <c r="A137" s="13">
        <v>26</v>
      </c>
      <c r="B137" s="11" t="s">
        <v>196</v>
      </c>
      <c r="C137" s="8" t="s">
        <v>64</v>
      </c>
      <c r="D137" s="8">
        <v>2000</v>
      </c>
      <c r="E137" s="8">
        <v>162.93</v>
      </c>
      <c r="F137" s="8">
        <f t="shared" si="4"/>
        <v>325860</v>
      </c>
      <c r="G137" s="9" t="s">
        <v>197</v>
      </c>
    </row>
    <row r="138" ht="54" outlineLevel="1" spans="1:7">
      <c r="A138" s="13">
        <v>27</v>
      </c>
      <c r="B138" s="11" t="s">
        <v>198</v>
      </c>
      <c r="C138" s="8" t="s">
        <v>64</v>
      </c>
      <c r="D138" s="8">
        <v>2000</v>
      </c>
      <c r="E138" s="8">
        <v>160.04</v>
      </c>
      <c r="F138" s="8">
        <f t="shared" si="4"/>
        <v>320080</v>
      </c>
      <c r="G138" s="9" t="s">
        <v>199</v>
      </c>
    </row>
    <row r="139" ht="40.5" outlineLevel="1" spans="1:7">
      <c r="A139" s="13">
        <v>28</v>
      </c>
      <c r="B139" s="8" t="s">
        <v>200</v>
      </c>
      <c r="C139" s="8" t="s">
        <v>64</v>
      </c>
      <c r="D139" s="8">
        <v>2000</v>
      </c>
      <c r="E139" s="8">
        <v>154.24</v>
      </c>
      <c r="F139" s="8">
        <f t="shared" si="4"/>
        <v>308480</v>
      </c>
      <c r="G139" s="9" t="s">
        <v>201</v>
      </c>
    </row>
    <row r="140" ht="40.5" outlineLevel="1" spans="1:7">
      <c r="A140" s="13">
        <v>29</v>
      </c>
      <c r="B140" s="8" t="s">
        <v>202</v>
      </c>
      <c r="C140" s="8" t="s">
        <v>64</v>
      </c>
      <c r="D140" s="8">
        <v>2000</v>
      </c>
      <c r="E140" s="8">
        <v>151.56</v>
      </c>
      <c r="F140" s="8">
        <f t="shared" si="4"/>
        <v>303120</v>
      </c>
      <c r="G140" s="9" t="s">
        <v>203</v>
      </c>
    </row>
    <row r="141" ht="27" outlineLevel="1" spans="1:7">
      <c r="A141" s="13">
        <v>30</v>
      </c>
      <c r="B141" s="8" t="s">
        <v>204</v>
      </c>
      <c r="C141" s="8" t="s">
        <v>64</v>
      </c>
      <c r="D141" s="8">
        <v>2000</v>
      </c>
      <c r="E141" s="8">
        <v>146.64</v>
      </c>
      <c r="F141" s="8">
        <f t="shared" si="4"/>
        <v>293280</v>
      </c>
      <c r="G141" s="9" t="s">
        <v>205</v>
      </c>
    </row>
    <row r="142" ht="27" outlineLevel="1" spans="1:7">
      <c r="A142" s="13">
        <v>31</v>
      </c>
      <c r="B142" s="8" t="s">
        <v>206</v>
      </c>
      <c r="C142" s="8" t="s">
        <v>64</v>
      </c>
      <c r="D142" s="8">
        <v>2000</v>
      </c>
      <c r="E142" s="8">
        <v>144.13</v>
      </c>
      <c r="F142" s="8">
        <f t="shared" si="4"/>
        <v>288260</v>
      </c>
      <c r="G142" s="9" t="s">
        <v>207</v>
      </c>
    </row>
    <row r="143" outlineLevel="1" spans="1:7">
      <c r="A143" s="13">
        <v>32</v>
      </c>
      <c r="B143" s="8" t="s">
        <v>208</v>
      </c>
      <c r="C143" s="8" t="s">
        <v>77</v>
      </c>
      <c r="D143" s="8">
        <v>100</v>
      </c>
      <c r="E143" s="8">
        <v>4.9</v>
      </c>
      <c r="F143" s="8">
        <f t="shared" si="4"/>
        <v>490</v>
      </c>
      <c r="G143" s="9"/>
    </row>
    <row r="144" outlineLevel="1" spans="1:7">
      <c r="A144" s="13">
        <v>33</v>
      </c>
      <c r="B144" s="8" t="s">
        <v>209</v>
      </c>
      <c r="C144" s="8" t="s">
        <v>77</v>
      </c>
      <c r="D144" s="8">
        <v>100</v>
      </c>
      <c r="E144" s="8">
        <v>1.8</v>
      </c>
      <c r="F144" s="8">
        <f t="shared" si="4"/>
        <v>180</v>
      </c>
      <c r="G144" s="9"/>
    </row>
    <row r="145" ht="54" outlineLevel="1" spans="1:7">
      <c r="A145" s="13">
        <v>34</v>
      </c>
      <c r="B145" s="11" t="s">
        <v>210</v>
      </c>
      <c r="C145" s="8" t="s">
        <v>64</v>
      </c>
      <c r="D145" s="8">
        <v>1492</v>
      </c>
      <c r="E145" s="8">
        <v>0</v>
      </c>
      <c r="F145" s="8">
        <f t="shared" si="4"/>
        <v>0</v>
      </c>
      <c r="G145" s="9" t="s">
        <v>211</v>
      </c>
    </row>
    <row r="146" ht="36" outlineLevel="1" spans="1:7">
      <c r="A146" s="13">
        <v>35</v>
      </c>
      <c r="B146" s="11" t="s">
        <v>212</v>
      </c>
      <c r="C146" s="8" t="s">
        <v>64</v>
      </c>
      <c r="D146" s="8">
        <v>100</v>
      </c>
      <c r="E146" s="8">
        <v>4569.6</v>
      </c>
      <c r="F146" s="8">
        <f t="shared" si="4"/>
        <v>456960</v>
      </c>
      <c r="G146" s="9"/>
    </row>
    <row r="147" outlineLevel="1" spans="1:7">
      <c r="A147" s="13">
        <v>36</v>
      </c>
      <c r="B147" s="8" t="s">
        <v>213</v>
      </c>
      <c r="C147" s="8" t="s">
        <v>77</v>
      </c>
      <c r="D147" s="8">
        <v>100</v>
      </c>
      <c r="E147" s="8">
        <v>63.1</v>
      </c>
      <c r="F147" s="8">
        <f t="shared" si="4"/>
        <v>6310</v>
      </c>
      <c r="G147" s="9"/>
    </row>
    <row r="148" ht="24" outlineLevel="1" spans="1:7">
      <c r="A148" s="13">
        <v>37</v>
      </c>
      <c r="B148" s="8" t="s">
        <v>214</v>
      </c>
      <c r="C148" s="8" t="s">
        <v>77</v>
      </c>
      <c r="D148" s="8">
        <v>100</v>
      </c>
      <c r="E148" s="8">
        <v>83.1</v>
      </c>
      <c r="F148" s="8">
        <f t="shared" si="4"/>
        <v>8310</v>
      </c>
      <c r="G148" s="9"/>
    </row>
    <row r="149" ht="36" outlineLevel="1" spans="1:7">
      <c r="A149" s="13">
        <v>38</v>
      </c>
      <c r="B149" s="11" t="s">
        <v>215</v>
      </c>
      <c r="C149" s="8" t="s">
        <v>77</v>
      </c>
      <c r="D149" s="8">
        <v>100</v>
      </c>
      <c r="E149" s="8">
        <v>112.2</v>
      </c>
      <c r="F149" s="8">
        <f t="shared" si="4"/>
        <v>11220</v>
      </c>
      <c r="G149" s="9"/>
    </row>
    <row r="150" ht="36" outlineLevel="1" spans="1:7">
      <c r="A150" s="13">
        <v>39</v>
      </c>
      <c r="B150" s="11" t="s">
        <v>216</v>
      </c>
      <c r="C150" s="8" t="s">
        <v>77</v>
      </c>
      <c r="D150" s="8">
        <v>110</v>
      </c>
      <c r="E150" s="8">
        <v>70.52</v>
      </c>
      <c r="F150" s="8">
        <f t="shared" si="4"/>
        <v>7757.2</v>
      </c>
      <c r="G150" s="9"/>
    </row>
    <row r="151" ht="48" outlineLevel="1" spans="1:7">
      <c r="A151" s="13">
        <v>40</v>
      </c>
      <c r="B151" s="11" t="s">
        <v>217</v>
      </c>
      <c r="C151" s="8" t="s">
        <v>77</v>
      </c>
      <c r="D151" s="8">
        <v>20</v>
      </c>
      <c r="E151" s="8">
        <v>8.14</v>
      </c>
      <c r="F151" s="8">
        <f t="shared" ref="F151:F182" si="5">ROUND(E151*D151,2)</f>
        <v>162.8</v>
      </c>
      <c r="G151" s="9"/>
    </row>
    <row r="152" outlineLevel="1" spans="1:7">
      <c r="A152" s="13">
        <v>41</v>
      </c>
      <c r="B152" s="8" t="s">
        <v>218</v>
      </c>
      <c r="C152" s="8" t="s">
        <v>77</v>
      </c>
      <c r="D152" s="8">
        <v>20</v>
      </c>
      <c r="E152" s="8">
        <v>15.5</v>
      </c>
      <c r="F152" s="8">
        <f t="shared" si="5"/>
        <v>310</v>
      </c>
      <c r="G152" s="9"/>
    </row>
    <row r="153" outlineLevel="1" spans="1:7">
      <c r="A153" s="13">
        <v>42</v>
      </c>
      <c r="B153" s="8" t="s">
        <v>219</v>
      </c>
      <c r="C153" s="8" t="s">
        <v>77</v>
      </c>
      <c r="D153" s="8">
        <v>20</v>
      </c>
      <c r="E153" s="8">
        <v>9.9</v>
      </c>
      <c r="F153" s="8">
        <f t="shared" si="5"/>
        <v>198</v>
      </c>
      <c r="G153" s="9"/>
    </row>
    <row r="154" outlineLevel="1" spans="1:7">
      <c r="A154" s="13">
        <v>43</v>
      </c>
      <c r="B154" s="8" t="s">
        <v>220</v>
      </c>
      <c r="C154" s="8" t="s">
        <v>48</v>
      </c>
      <c r="D154" s="8">
        <v>20</v>
      </c>
      <c r="E154" s="8">
        <v>5.8</v>
      </c>
      <c r="F154" s="8">
        <f t="shared" si="5"/>
        <v>116</v>
      </c>
      <c r="G154" s="9"/>
    </row>
    <row r="155" ht="24" outlineLevel="1" spans="1:7">
      <c r="A155" s="13">
        <v>44</v>
      </c>
      <c r="B155" s="8" t="s">
        <v>221</v>
      </c>
      <c r="C155" s="8" t="s">
        <v>48</v>
      </c>
      <c r="D155" s="8">
        <v>20</v>
      </c>
      <c r="E155" s="8">
        <v>7.5</v>
      </c>
      <c r="F155" s="8">
        <f t="shared" si="5"/>
        <v>150</v>
      </c>
      <c r="G155" s="9"/>
    </row>
    <row r="156" ht="36" outlineLevel="1" spans="1:7">
      <c r="A156" s="13">
        <v>45</v>
      </c>
      <c r="B156" s="11" t="s">
        <v>222</v>
      </c>
      <c r="C156" s="8" t="s">
        <v>48</v>
      </c>
      <c r="D156" s="8">
        <v>20</v>
      </c>
      <c r="E156" s="8">
        <v>15.1</v>
      </c>
      <c r="F156" s="8">
        <f t="shared" si="5"/>
        <v>302</v>
      </c>
      <c r="G156" s="9"/>
    </row>
    <row r="157" ht="36" outlineLevel="1" spans="1:7">
      <c r="A157" s="13">
        <v>46</v>
      </c>
      <c r="B157" s="11" t="s">
        <v>223</v>
      </c>
      <c r="C157" s="8" t="s">
        <v>48</v>
      </c>
      <c r="D157" s="8">
        <v>20</v>
      </c>
      <c r="E157" s="8">
        <v>4.8</v>
      </c>
      <c r="F157" s="8">
        <f t="shared" si="5"/>
        <v>96</v>
      </c>
      <c r="G157" s="9"/>
    </row>
    <row r="158" ht="36" outlineLevel="1" spans="1:7">
      <c r="A158" s="13">
        <v>47</v>
      </c>
      <c r="B158" s="11" t="s">
        <v>224</v>
      </c>
      <c r="C158" s="8" t="s">
        <v>48</v>
      </c>
      <c r="D158" s="8">
        <v>20</v>
      </c>
      <c r="E158" s="8">
        <v>7.4</v>
      </c>
      <c r="F158" s="8">
        <f t="shared" si="5"/>
        <v>148</v>
      </c>
      <c r="G158" s="9"/>
    </row>
    <row r="159" outlineLevel="1" spans="1:7">
      <c r="A159" s="13">
        <v>48</v>
      </c>
      <c r="B159" s="8" t="s">
        <v>225</v>
      </c>
      <c r="C159" s="8" t="s">
        <v>48</v>
      </c>
      <c r="D159" s="8">
        <v>20</v>
      </c>
      <c r="E159" s="8">
        <v>73.5</v>
      </c>
      <c r="F159" s="8">
        <f t="shared" si="5"/>
        <v>1470</v>
      </c>
      <c r="G159" s="9"/>
    </row>
    <row r="160" outlineLevel="1" spans="1:7">
      <c r="A160" s="13">
        <v>49</v>
      </c>
      <c r="B160" s="8" t="s">
        <v>226</v>
      </c>
      <c r="C160" s="8" t="s">
        <v>77</v>
      </c>
      <c r="D160" s="8">
        <v>20</v>
      </c>
      <c r="E160" s="8">
        <v>20.1</v>
      </c>
      <c r="F160" s="8">
        <f t="shared" si="5"/>
        <v>402</v>
      </c>
      <c r="G160" s="9"/>
    </row>
    <row r="161" ht="36" outlineLevel="1" spans="1:7">
      <c r="A161" s="13">
        <v>50</v>
      </c>
      <c r="B161" s="11" t="s">
        <v>227</v>
      </c>
      <c r="C161" s="8" t="s">
        <v>228</v>
      </c>
      <c r="D161" s="8">
        <v>22</v>
      </c>
      <c r="E161" s="8">
        <v>14.7</v>
      </c>
      <c r="F161" s="8">
        <f t="shared" si="5"/>
        <v>323.4</v>
      </c>
      <c r="G161" s="9"/>
    </row>
    <row r="162" ht="36" outlineLevel="1" spans="1:7">
      <c r="A162" s="13">
        <v>51</v>
      </c>
      <c r="B162" s="11" t="s">
        <v>229</v>
      </c>
      <c r="C162" s="8" t="s">
        <v>228</v>
      </c>
      <c r="D162" s="8">
        <v>20</v>
      </c>
      <c r="E162" s="8">
        <v>1.3</v>
      </c>
      <c r="F162" s="8">
        <f t="shared" si="5"/>
        <v>26</v>
      </c>
      <c r="G162" s="9"/>
    </row>
    <row r="163" ht="36" outlineLevel="1" spans="1:7">
      <c r="A163" s="13">
        <v>52</v>
      </c>
      <c r="B163" s="11" t="s">
        <v>230</v>
      </c>
      <c r="C163" s="8" t="s">
        <v>228</v>
      </c>
      <c r="D163" s="8">
        <v>20</v>
      </c>
      <c r="E163" s="8">
        <v>14.7</v>
      </c>
      <c r="F163" s="8">
        <f t="shared" si="5"/>
        <v>294</v>
      </c>
      <c r="G163" s="9"/>
    </row>
    <row r="164" ht="24" outlineLevel="1" spans="1:7">
      <c r="A164" s="13">
        <v>53</v>
      </c>
      <c r="B164" s="11" t="s">
        <v>231</v>
      </c>
      <c r="C164" s="8" t="s">
        <v>228</v>
      </c>
      <c r="D164" s="8">
        <v>20</v>
      </c>
      <c r="E164" s="8">
        <v>1.3</v>
      </c>
      <c r="F164" s="8">
        <f t="shared" si="5"/>
        <v>26</v>
      </c>
      <c r="G164" s="9"/>
    </row>
    <row r="165" ht="36" outlineLevel="1" spans="1:7">
      <c r="A165" s="13">
        <v>54</v>
      </c>
      <c r="B165" s="11" t="s">
        <v>232</v>
      </c>
      <c r="C165" s="8" t="s">
        <v>228</v>
      </c>
      <c r="D165" s="8">
        <v>20</v>
      </c>
      <c r="E165" s="8">
        <v>19.6</v>
      </c>
      <c r="F165" s="8">
        <f t="shared" si="5"/>
        <v>392</v>
      </c>
      <c r="G165" s="9"/>
    </row>
    <row r="166" ht="36" outlineLevel="1" spans="1:7">
      <c r="A166" s="13">
        <v>55</v>
      </c>
      <c r="B166" s="11" t="s">
        <v>233</v>
      </c>
      <c r="C166" s="8" t="s">
        <v>228</v>
      </c>
      <c r="D166" s="8">
        <v>20</v>
      </c>
      <c r="E166" s="8">
        <v>1.4</v>
      </c>
      <c r="F166" s="8">
        <f t="shared" si="5"/>
        <v>28</v>
      </c>
      <c r="G166" s="9"/>
    </row>
    <row r="167" ht="36" outlineLevel="1" spans="1:7">
      <c r="A167" s="13">
        <v>56</v>
      </c>
      <c r="B167" s="11" t="s">
        <v>234</v>
      </c>
      <c r="C167" s="8" t="s">
        <v>228</v>
      </c>
      <c r="D167" s="8">
        <v>20</v>
      </c>
      <c r="E167" s="8">
        <v>23.3</v>
      </c>
      <c r="F167" s="8">
        <f t="shared" si="5"/>
        <v>466</v>
      </c>
      <c r="G167" s="9"/>
    </row>
    <row r="168" ht="36" outlineLevel="1" spans="1:7">
      <c r="A168" s="13">
        <v>57</v>
      </c>
      <c r="B168" s="11" t="s">
        <v>235</v>
      </c>
      <c r="C168" s="8" t="s">
        <v>228</v>
      </c>
      <c r="D168" s="8">
        <v>20</v>
      </c>
      <c r="E168" s="8">
        <v>1.7</v>
      </c>
      <c r="F168" s="8">
        <f t="shared" si="5"/>
        <v>34</v>
      </c>
      <c r="G168" s="9"/>
    </row>
    <row r="169" ht="36" outlineLevel="1" spans="1:7">
      <c r="A169" s="13">
        <v>58</v>
      </c>
      <c r="B169" s="11" t="s">
        <v>236</v>
      </c>
      <c r="C169" s="8" t="s">
        <v>228</v>
      </c>
      <c r="D169" s="8">
        <v>20</v>
      </c>
      <c r="E169" s="8">
        <v>33.2</v>
      </c>
      <c r="F169" s="8">
        <f t="shared" si="5"/>
        <v>664</v>
      </c>
      <c r="G169" s="9"/>
    </row>
    <row r="170" ht="36" outlineLevel="1" spans="1:7">
      <c r="A170" s="13">
        <v>59</v>
      </c>
      <c r="B170" s="11" t="s">
        <v>237</v>
      </c>
      <c r="C170" s="8" t="s">
        <v>228</v>
      </c>
      <c r="D170" s="8">
        <v>20</v>
      </c>
      <c r="E170" s="8">
        <v>2</v>
      </c>
      <c r="F170" s="8">
        <f t="shared" si="5"/>
        <v>40</v>
      </c>
      <c r="G170" s="9"/>
    </row>
    <row r="171" ht="36" outlineLevel="1" spans="1:7">
      <c r="A171" s="13">
        <v>60</v>
      </c>
      <c r="B171" s="11" t="s">
        <v>238</v>
      </c>
      <c r="C171" s="8" t="s">
        <v>228</v>
      </c>
      <c r="D171" s="8">
        <v>20</v>
      </c>
      <c r="E171" s="8">
        <v>45.7</v>
      </c>
      <c r="F171" s="8">
        <f t="shared" si="5"/>
        <v>914</v>
      </c>
      <c r="G171" s="9"/>
    </row>
    <row r="172" ht="36" outlineLevel="1" spans="1:7">
      <c r="A172" s="13">
        <v>61</v>
      </c>
      <c r="B172" s="11" t="s">
        <v>239</v>
      </c>
      <c r="C172" s="8" t="s">
        <v>228</v>
      </c>
      <c r="D172" s="8">
        <v>20</v>
      </c>
      <c r="E172" s="8">
        <v>2.4</v>
      </c>
      <c r="F172" s="8">
        <f t="shared" si="5"/>
        <v>48</v>
      </c>
      <c r="G172" s="9"/>
    </row>
    <row r="173" ht="36" outlineLevel="1" spans="1:7">
      <c r="A173" s="13">
        <v>62</v>
      </c>
      <c r="B173" s="11" t="s">
        <v>240</v>
      </c>
      <c r="C173" s="8" t="s">
        <v>228</v>
      </c>
      <c r="D173" s="8">
        <v>20</v>
      </c>
      <c r="E173" s="8">
        <v>64.1</v>
      </c>
      <c r="F173" s="8">
        <f t="shared" si="5"/>
        <v>1282</v>
      </c>
      <c r="G173" s="9"/>
    </row>
    <row r="174" ht="36" outlineLevel="1" spans="1:7">
      <c r="A174" s="13">
        <v>63</v>
      </c>
      <c r="B174" s="11" t="s">
        <v>241</v>
      </c>
      <c r="C174" s="8" t="s">
        <v>228</v>
      </c>
      <c r="D174" s="8">
        <v>18</v>
      </c>
      <c r="E174" s="8">
        <v>2.5</v>
      </c>
      <c r="F174" s="8">
        <f t="shared" si="5"/>
        <v>45</v>
      </c>
      <c r="G174" s="9"/>
    </row>
    <row r="175" ht="36" outlineLevel="1" spans="1:7">
      <c r="A175" s="13">
        <v>64</v>
      </c>
      <c r="B175" s="11" t="s">
        <v>242</v>
      </c>
      <c r="C175" s="8" t="s">
        <v>228</v>
      </c>
      <c r="D175" s="8">
        <v>20</v>
      </c>
      <c r="E175" s="8">
        <v>100.3</v>
      </c>
      <c r="F175" s="8">
        <f t="shared" si="5"/>
        <v>2006</v>
      </c>
      <c r="G175" s="9"/>
    </row>
    <row r="176" ht="36" outlineLevel="1" spans="1:7">
      <c r="A176" s="13">
        <v>65</v>
      </c>
      <c r="B176" s="11" t="s">
        <v>243</v>
      </c>
      <c r="C176" s="8" t="s">
        <v>228</v>
      </c>
      <c r="D176" s="8">
        <v>20</v>
      </c>
      <c r="E176" s="8">
        <v>3.5</v>
      </c>
      <c r="F176" s="8">
        <f t="shared" si="5"/>
        <v>70</v>
      </c>
      <c r="G176" s="9"/>
    </row>
    <row r="177" ht="36" outlineLevel="1" spans="1:10">
      <c r="A177" s="13">
        <v>66</v>
      </c>
      <c r="B177" s="11" t="s">
        <v>244</v>
      </c>
      <c r="C177" s="8" t="s">
        <v>228</v>
      </c>
      <c r="D177" s="8">
        <v>20</v>
      </c>
      <c r="E177" s="8">
        <v>94.2</v>
      </c>
      <c r="F177" s="8">
        <f t="shared" si="5"/>
        <v>1884</v>
      </c>
      <c r="G177" s="9"/>
    </row>
    <row r="178" ht="36" outlineLevel="1" spans="1:10">
      <c r="A178" s="13">
        <v>67</v>
      </c>
      <c r="B178" s="11" t="s">
        <v>245</v>
      </c>
      <c r="C178" s="8" t="s">
        <v>228</v>
      </c>
      <c r="D178" s="8">
        <v>20</v>
      </c>
      <c r="E178" s="8">
        <v>4.4</v>
      </c>
      <c r="F178" s="8">
        <f t="shared" si="5"/>
        <v>88</v>
      </c>
      <c r="G178" s="9"/>
    </row>
    <row r="179" outlineLevel="1" spans="1:10">
      <c r="A179" s="13">
        <v>68</v>
      </c>
      <c r="B179" s="8" t="s">
        <v>246</v>
      </c>
      <c r="C179" s="8"/>
      <c r="D179" s="8"/>
      <c r="E179" s="8"/>
      <c r="F179" s="8"/>
      <c r="G179" s="9"/>
    </row>
    <row r="180" ht="24" outlineLevel="1" spans="1:10">
      <c r="A180" s="13">
        <v>69</v>
      </c>
      <c r="B180" s="11" t="s">
        <v>247</v>
      </c>
      <c r="C180" s="8" t="s">
        <v>77</v>
      </c>
      <c r="D180" s="8">
        <v>20</v>
      </c>
      <c r="E180" s="8">
        <v>92.4</v>
      </c>
      <c r="F180" s="8">
        <f t="shared" si="5"/>
        <v>1848</v>
      </c>
      <c r="G180" s="9"/>
    </row>
    <row r="181" outlineLevel="1" spans="1:10">
      <c r="A181" s="13">
        <v>70</v>
      </c>
      <c r="B181" s="8" t="s">
        <v>248</v>
      </c>
      <c r="C181" s="8" t="s">
        <v>64</v>
      </c>
      <c r="D181" s="8">
        <v>20</v>
      </c>
      <c r="E181" s="8">
        <v>1507.9</v>
      </c>
      <c r="F181" s="8">
        <f t="shared" si="5"/>
        <v>30158</v>
      </c>
      <c r="G181" s="9"/>
    </row>
    <row r="182" ht="24" outlineLevel="1" spans="1:10">
      <c r="A182" s="13">
        <v>71</v>
      </c>
      <c r="B182" s="8" t="s">
        <v>249</v>
      </c>
      <c r="C182" s="8" t="s">
        <v>64</v>
      </c>
      <c r="D182" s="8">
        <v>20</v>
      </c>
      <c r="E182" s="8">
        <v>1633.3</v>
      </c>
      <c r="F182" s="8">
        <f t="shared" si="5"/>
        <v>32666</v>
      </c>
      <c r="G182" s="9"/>
    </row>
    <row r="183" outlineLevel="1" spans="1:10">
      <c r="A183" s="13">
        <v>72</v>
      </c>
      <c r="B183" s="8" t="s">
        <v>250</v>
      </c>
      <c r="C183" s="8" t="s">
        <v>64</v>
      </c>
      <c r="D183" s="8">
        <v>20</v>
      </c>
      <c r="E183" s="8">
        <v>1767.1</v>
      </c>
      <c r="F183" s="8">
        <f t="shared" ref="F183:F198" si="6">ROUND(E183*D183,2)</f>
        <v>35342</v>
      </c>
      <c r="G183" s="9"/>
    </row>
    <row r="184" outlineLevel="1" spans="1:10">
      <c r="A184" s="13">
        <v>73</v>
      </c>
      <c r="B184" s="8" t="s">
        <v>251</v>
      </c>
      <c r="C184" s="8" t="s">
        <v>64</v>
      </c>
      <c r="D184" s="8">
        <v>20</v>
      </c>
      <c r="E184" s="8">
        <v>471.3</v>
      </c>
      <c r="F184" s="8">
        <f t="shared" si="6"/>
        <v>9426</v>
      </c>
      <c r="G184" s="9"/>
    </row>
    <row r="185" outlineLevel="1" spans="1:10">
      <c r="A185" s="13">
        <v>74</v>
      </c>
      <c r="B185" s="8" t="s">
        <v>252</v>
      </c>
      <c r="C185" s="8" t="s">
        <v>77</v>
      </c>
      <c r="D185" s="8">
        <v>20</v>
      </c>
      <c r="E185" s="8">
        <v>15.9</v>
      </c>
      <c r="F185" s="8">
        <f t="shared" si="6"/>
        <v>318</v>
      </c>
      <c r="G185" s="9"/>
    </row>
    <row r="186" outlineLevel="1" spans="1:10">
      <c r="A186" s="13">
        <v>75</v>
      </c>
      <c r="B186" s="8" t="s">
        <v>253</v>
      </c>
      <c r="C186" s="8"/>
      <c r="D186" s="8">
        <v>20</v>
      </c>
      <c r="E186" s="8">
        <v>2</v>
      </c>
      <c r="F186" s="8">
        <f t="shared" si="6"/>
        <v>40</v>
      </c>
      <c r="G186" s="9"/>
    </row>
    <row r="187" ht="48" outlineLevel="1" spans="1:10">
      <c r="A187" s="13">
        <v>76</v>
      </c>
      <c r="B187" s="11" t="s">
        <v>254</v>
      </c>
      <c r="C187" s="8" t="s">
        <v>64</v>
      </c>
      <c r="D187" s="8">
        <v>20</v>
      </c>
      <c r="E187" s="8">
        <v>312</v>
      </c>
      <c r="F187" s="8">
        <f t="shared" si="6"/>
        <v>6240</v>
      </c>
      <c r="G187" s="9"/>
    </row>
    <row r="188" ht="60" outlineLevel="1" spans="1:10">
      <c r="A188" s="13">
        <v>77</v>
      </c>
      <c r="B188" s="11" t="s">
        <v>255</v>
      </c>
      <c r="C188" s="8" t="s">
        <v>64</v>
      </c>
      <c r="D188" s="8">
        <v>20</v>
      </c>
      <c r="E188" s="8">
        <v>149.7</v>
      </c>
      <c r="F188" s="8">
        <f t="shared" si="6"/>
        <v>2994</v>
      </c>
      <c r="G188" s="9"/>
    </row>
    <row r="189" ht="48" outlineLevel="1" spans="1:10">
      <c r="A189" s="13">
        <v>78</v>
      </c>
      <c r="B189" s="11" t="s">
        <v>256</v>
      </c>
      <c r="C189" s="8" t="s">
        <v>64</v>
      </c>
      <c r="D189" s="8">
        <v>20</v>
      </c>
      <c r="E189" s="8">
        <v>212.2</v>
      </c>
      <c r="F189" s="8">
        <f t="shared" si="6"/>
        <v>4244</v>
      </c>
      <c r="G189" s="9"/>
    </row>
    <row r="190" ht="60" outlineLevel="1" spans="1:10">
      <c r="A190" s="13">
        <v>79</v>
      </c>
      <c r="B190" s="11" t="s">
        <v>257</v>
      </c>
      <c r="C190" s="8" t="s">
        <v>64</v>
      </c>
      <c r="D190" s="8">
        <v>20</v>
      </c>
      <c r="E190" s="8">
        <v>156.5</v>
      </c>
      <c r="F190" s="8">
        <f t="shared" si="6"/>
        <v>3130</v>
      </c>
      <c r="G190" s="9"/>
    </row>
    <row r="191" ht="48" outlineLevel="1" spans="1:10">
      <c r="A191" s="13">
        <v>80</v>
      </c>
      <c r="B191" s="11" t="s">
        <v>258</v>
      </c>
      <c r="C191" s="8" t="s">
        <v>77</v>
      </c>
      <c r="D191" s="8">
        <v>14</v>
      </c>
      <c r="E191" s="8">
        <v>6.7</v>
      </c>
      <c r="F191" s="8">
        <f t="shared" si="6"/>
        <v>93.8</v>
      </c>
      <c r="G191" s="9"/>
      <c r="I191" s="1">
        <f>+F191+H1</f>
        <v>93.8</v>
      </c>
      <c r="J191" s="1">
        <f>+I191/D191</f>
        <v>6.7</v>
      </c>
    </row>
    <row r="192" ht="60" outlineLevel="1" spans="1:10">
      <c r="A192" s="13">
        <v>81</v>
      </c>
      <c r="B192" s="11" t="s">
        <v>259</v>
      </c>
      <c r="C192" s="8" t="s">
        <v>77</v>
      </c>
      <c r="D192" s="8">
        <v>19</v>
      </c>
      <c r="E192" s="14">
        <v>1.25</v>
      </c>
      <c r="F192" s="8">
        <f t="shared" si="6"/>
        <v>23.75</v>
      </c>
      <c r="G192" s="9"/>
    </row>
    <row r="193" ht="60" outlineLevel="1" spans="1:7">
      <c r="A193" s="13">
        <v>82</v>
      </c>
      <c r="B193" s="11" t="s">
        <v>260</v>
      </c>
      <c r="C193" s="8" t="s">
        <v>77</v>
      </c>
      <c r="D193" s="8">
        <v>20</v>
      </c>
      <c r="E193" s="14">
        <v>6.109</v>
      </c>
      <c r="F193" s="8">
        <f t="shared" si="6"/>
        <v>122.18</v>
      </c>
      <c r="G193" s="9"/>
    </row>
    <row r="194" ht="60" outlineLevel="1" spans="1:7">
      <c r="A194" s="13">
        <v>83</v>
      </c>
      <c r="B194" s="11" t="s">
        <v>261</v>
      </c>
      <c r="C194" s="8" t="s">
        <v>77</v>
      </c>
      <c r="D194" s="8">
        <v>19.87</v>
      </c>
      <c r="E194" s="14">
        <v>1.52</v>
      </c>
      <c r="F194" s="8">
        <f t="shared" si="6"/>
        <v>30.2</v>
      </c>
      <c r="G194" s="9"/>
    </row>
    <row r="195" ht="48" outlineLevel="1" spans="1:7">
      <c r="A195" s="13">
        <v>84</v>
      </c>
      <c r="B195" s="11" t="s">
        <v>262</v>
      </c>
      <c r="C195" s="8" t="s">
        <v>64</v>
      </c>
      <c r="D195" s="8">
        <v>20</v>
      </c>
      <c r="E195" s="14">
        <v>149.9</v>
      </c>
      <c r="F195" s="8">
        <f t="shared" si="6"/>
        <v>2998</v>
      </c>
      <c r="G195" s="9"/>
    </row>
    <row r="196" ht="36" outlineLevel="1" spans="1:7">
      <c r="A196" s="13">
        <v>85</v>
      </c>
      <c r="B196" s="11" t="s">
        <v>263</v>
      </c>
      <c r="C196" s="8" t="s">
        <v>64</v>
      </c>
      <c r="D196" s="8">
        <v>20</v>
      </c>
      <c r="E196" s="8">
        <v>80</v>
      </c>
      <c r="F196" s="8">
        <f t="shared" si="6"/>
        <v>1600</v>
      </c>
      <c r="G196" s="9"/>
    </row>
    <row r="197" ht="60" outlineLevel="1" spans="1:7">
      <c r="A197" s="13">
        <v>86</v>
      </c>
      <c r="B197" s="11" t="s">
        <v>264</v>
      </c>
      <c r="C197" s="8" t="s">
        <v>64</v>
      </c>
      <c r="D197" s="8">
        <v>18</v>
      </c>
      <c r="E197" s="8">
        <v>362.3</v>
      </c>
      <c r="F197" s="8">
        <f t="shared" si="6"/>
        <v>6521.4</v>
      </c>
      <c r="G197" s="9"/>
    </row>
    <row r="198" ht="60" outlineLevel="1" spans="1:7">
      <c r="A198" s="13">
        <v>87</v>
      </c>
      <c r="B198" s="11" t="s">
        <v>265</v>
      </c>
      <c r="C198" s="8" t="s">
        <v>64</v>
      </c>
      <c r="D198" s="8">
        <v>20</v>
      </c>
      <c r="E198" s="8">
        <v>209.35</v>
      </c>
      <c r="F198" s="8">
        <f t="shared" si="6"/>
        <v>4187</v>
      </c>
      <c r="G198" s="9"/>
    </row>
    <row r="199" spans="1:7">
      <c r="A199" s="13" t="s">
        <v>266</v>
      </c>
      <c r="B199" s="11" t="s">
        <v>267</v>
      </c>
      <c r="C199" s="8"/>
      <c r="D199" s="8"/>
      <c r="E199" s="8"/>
      <c r="F199" s="8"/>
      <c r="G199" s="9"/>
    </row>
    <row r="200" spans="1:7">
      <c r="A200" s="13" t="s">
        <v>268</v>
      </c>
      <c r="B200" s="8" t="s">
        <v>269</v>
      </c>
      <c r="C200" s="8"/>
      <c r="D200" s="8"/>
      <c r="E200" s="8"/>
      <c r="F200" s="8"/>
      <c r="G200" s="9"/>
    </row>
    <row r="201" spans="1:7">
      <c r="A201" s="13" t="s">
        <v>270</v>
      </c>
      <c r="B201" s="11" t="s">
        <v>271</v>
      </c>
      <c r="C201" s="8"/>
      <c r="D201" s="8"/>
      <c r="E201" s="8"/>
      <c r="F201" s="8"/>
      <c r="G201" s="9"/>
    </row>
    <row r="202" spans="1:7">
      <c r="A202" s="13" t="s">
        <v>272</v>
      </c>
      <c r="B202" s="9" t="s">
        <v>273</v>
      </c>
      <c r="C202" s="8"/>
      <c r="D202" s="8"/>
      <c r="E202" s="8"/>
      <c r="F202" s="8">
        <f>SUM(F4:F201)</f>
        <v>15873743.77</v>
      </c>
      <c r="G202" s="9"/>
    </row>
    <row r="203" spans="1:7">
      <c r="A203" s="13" t="s">
        <v>274</v>
      </c>
      <c r="B203" s="9" t="s">
        <v>275</v>
      </c>
      <c r="C203" s="8"/>
      <c r="D203" s="8"/>
      <c r="E203" s="8"/>
      <c r="F203" s="8">
        <f>ROUND(F202*0.09,2)</f>
        <v>1428636.94</v>
      </c>
      <c r="G203" s="9"/>
    </row>
    <row r="204" spans="1:7">
      <c r="A204" s="13" t="s">
        <v>276</v>
      </c>
      <c r="B204" s="9" t="s">
        <v>277</v>
      </c>
      <c r="C204" s="8"/>
      <c r="D204" s="8"/>
      <c r="E204" s="8"/>
      <c r="F204" s="8">
        <f>+F203+F202</f>
        <v>17302380.71</v>
      </c>
      <c r="G204" s="9"/>
    </row>
  </sheetData>
  <autoFilter xmlns:etc="http://www.wps.cn/officeDocument/2017/etCustomData" ref="A2:H204" etc:filterBottomFollowUsedRange="0">
    <extLst/>
  </autoFilter>
  <mergeCells count="1">
    <mergeCell ref="A1:F1"/>
  </mergeCells>
  <pageMargins left="0.751388888888889" right="0.432638888888889" top="0.786805555555556" bottom="1" header="0.5" footer="0.5"/>
  <pageSetup paperSize="9" scale="9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封面</vt:lpstr>
      <vt:lpstr>汇总表</vt:lpstr>
      <vt:lpstr>编制说明</vt:lpstr>
      <vt:lpstr>控制价清单表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林晓霞</dc:creator>
  <cp:lastModifiedBy>干脆面</cp:lastModifiedBy>
  <dcterms:created xsi:type="dcterms:W3CDTF">2025-03-04T18:17:00Z</dcterms:created>
  <dcterms:modified xsi:type="dcterms:W3CDTF">2026-07-22T06:45:49Z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89ECCE80C9304785A027566708F6C036_13</vt:lpwstr>
  </property>
  <property fmtid="{D5CDD505-2E9C-101B-9397-08002B2CF9AE}" pid="3" name="KSOProductBuildVer">
    <vt:lpwstr>2052-12.1.0.26895</vt:lpwstr>
  </property>
  <property fmtid="{D5CDD505-2E9C-101B-9397-08002B2CF9AE}" pid="4" name="CalculationRule">
    <vt:i4>0</vt:i4>
  </property>
</Properties>
</file>