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80" windowHeight="12340"/>
  </bookViews>
  <sheets>
    <sheet name="东莞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1CE569A144A4954B828EB0016C0211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4805" y="28448635"/>
          <a:ext cx="1041400" cy="1071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778798F62C64C258D33C5F1E9D3EFFC" descr="95557bf16613dedbf55b2911102453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6730" y="30654625"/>
          <a:ext cx="1021080" cy="960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1B889A1001345A8BD6C395C8B26FCAD"/>
        <xdr:cNvPicPr>
          <a:picLocks noChangeAspect="1"/>
        </xdr:cNvPicPr>
      </xdr:nvPicPr>
      <xdr:blipFill>
        <a:blip r:embed="rId3"/>
        <a:srcRect l="24860" t="26117" r="13035" b="4097"/>
        <a:stretch>
          <a:fillRect/>
        </a:stretch>
      </xdr:blipFill>
      <xdr:spPr>
        <a:xfrm>
          <a:off x="5995670" y="32182435"/>
          <a:ext cx="1270635" cy="1915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684C1243738749558FF672FFB2630DF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40705" y="19300825"/>
          <a:ext cx="1215390" cy="2195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67DDEB060C94C15A276D92BC2DB27F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121275" y="8636000"/>
          <a:ext cx="755015" cy="1728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B653AF0A8C84CD0A4522835DF2254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07025" y="6681470"/>
          <a:ext cx="770890" cy="1767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E33AA135FD97447A8FB303F55297177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62930" y="21653500"/>
          <a:ext cx="1215390" cy="2195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27" name="ID_48CC69108F074DBCB57F63191594458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11115" y="1255395"/>
          <a:ext cx="1285875" cy="1690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26" name="ID_E1E1451036B24C50A91021814CC56CA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908040" y="14166850"/>
          <a:ext cx="898525" cy="1743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25" name="ID_43D9C1F976CF481AB56FB03113ADCA1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47995" y="12274550"/>
          <a:ext cx="1518920" cy="1801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21" name="ID_AA3BFC1E5868480DA1539A09E81ED65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27370" y="10454640"/>
          <a:ext cx="1645920" cy="1670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20" name="ID_21E638DF43CD4B7BB7ECCBB6B382A13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147310" y="3080385"/>
          <a:ext cx="1440180" cy="1618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24" name="ID_E4FFE0F8E7DA4D77A7525A88426C4C7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853430" y="16172180"/>
          <a:ext cx="963295" cy="1538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8175392ECD1435ABAF37F05725B77C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348605" y="4953000"/>
          <a:ext cx="1440180" cy="1618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17" name="ID_93265B7C8AAD4A0A935EFF08B48F4E3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539740" y="25520650"/>
          <a:ext cx="1894840" cy="1032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16" name="ID_3320C60A2B6B46D6A86934EDC37198F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89170" y="17990185"/>
          <a:ext cx="2675255" cy="7486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874B60BFF5F04867AFE53CB0264075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859655" y="24244935"/>
          <a:ext cx="1772285" cy="919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18" name="ID_105A826CE54C4E978561C192A547B5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826125" y="27134185"/>
          <a:ext cx="1327150" cy="8470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<sst xmlns="http://schemas.openxmlformats.org/spreadsheetml/2006/main" count="69" uniqueCount="61">
  <si>
    <t>特来电充电站品牌标准化标识清单</t>
  </si>
  <si>
    <t>序号</t>
  </si>
  <si>
    <t>名称</t>
  </si>
  <si>
    <t>产品规格</t>
  </si>
  <si>
    <t>技术要求、工艺</t>
  </si>
  <si>
    <t>图片范例</t>
  </si>
  <si>
    <t>数量</t>
  </si>
  <si>
    <t>含税单价</t>
  </si>
  <si>
    <t>总价</t>
  </si>
  <si>
    <t>充电指引牌（立式）</t>
  </si>
  <si>
    <t>850*420*15</t>
  </si>
  <si>
    <t>单面内容，立柱直径100mm镀锌圆管，画足1.5镀锌板抱箍安装上去内容UV打印，埋地安装</t>
  </si>
  <si>
    <t>充电操作指示牌（立式）</t>
  </si>
  <si>
    <t>900*2040</t>
  </si>
  <si>
    <t>双面内容，左右立柱用76mm镀锌圆管，画面焊接厚度4公分，内容贴户外背胶，埋地安装</t>
  </si>
  <si>
    <t>充电操作指示牌（立式双面）</t>
  </si>
  <si>
    <t>工艺同上</t>
  </si>
  <si>
    <t>充电站牌 （竖版）</t>
  </si>
  <si>
    <t>500*2000*80</t>
  </si>
  <si>
    <t>足1.0镀锌板焊接双面造型，内容单面，左右立柱8*8镀锌方通焊接，中间画面焊接厚度5公分.内容大字雕10mmPVC字，小字丝印，埋地安装</t>
  </si>
  <si>
    <t>充电站牌 （竖版双面）</t>
  </si>
  <si>
    <t>充电站落地牌</t>
  </si>
  <si>
    <t>1600*900*80</t>
  </si>
  <si>
    <t>足1.0镀锌板焊接双面造型，内容单面厚度8公分，内容贴背胶，底座侧厚30公分，直接摆放在地面</t>
  </si>
  <si>
    <t>T1液冷超充广告牌</t>
  </si>
  <si>
    <t>1500*500*80</t>
  </si>
  <si>
    <t>V2G广告牌</t>
  </si>
  <si>
    <t>1600*600*80</t>
  </si>
  <si>
    <t>足1.0镀锌板焊接双面造型，内容单面厚度8公分，内容做软膜发光灯箱，底座侧厚30公分，直接摆放在地面</t>
  </si>
  <si>
    <t>液冷超充区标志牌</t>
  </si>
  <si>
    <t>1600*420*80</t>
  </si>
  <si>
    <t>镀锌管焊接，双面烤漆，内容单面UV，</t>
  </si>
  <si>
    <t>充电站牌 （横版）</t>
  </si>
  <si>
    <t>2500*350*100</t>
  </si>
  <si>
    <t>足1.0镀锌板焊接双面造型，内容双面厚度10公分，内容丝印，吊装</t>
  </si>
  <si>
    <t>禁止占位牌（立式）</t>
  </si>
  <si>
    <t>1.5mm铝板，折边，烤漆
字体UV，单面，含支架
整体高1600mm
（单面）</t>
  </si>
  <si>
    <t>禁止占位牌（立式双面）</t>
  </si>
  <si>
    <t>1.5mm铝板，折边，烤漆
字体UV，单面，含支架
整体高1600mm
（</t>
  </si>
  <si>
    <t>禁止占位牌（挂式）</t>
  </si>
  <si>
    <t>600*300cm</t>
  </si>
  <si>
    <t xml:space="preserve">铝板，圆角，折边，烤漆
字体UV，单面，配抱箍
挂在灯柱上
</t>
  </si>
  <si>
    <t>不含杆</t>
  </si>
  <si>
    <t>监控区域提示牌</t>
  </si>
  <si>
    <r>
      <rPr>
        <sz val="10"/>
        <rFont val="Arial"/>
        <charset val="0"/>
      </rPr>
      <t>300*100mm</t>
    </r>
    <r>
      <rPr>
        <sz val="10"/>
        <rFont val="宋体"/>
        <charset val="134"/>
      </rPr>
      <t>，单面，金属牌，固定于监控杆上</t>
    </r>
  </si>
  <si>
    <t>1.2镀锌板焊接喷漆内容丝印，做抱箍固定在8CM的柱子上面</t>
  </si>
  <si>
    <t>安全标识</t>
  </si>
  <si>
    <r>
      <rPr>
        <sz val="10"/>
        <rFont val="Arial"/>
        <charset val="0"/>
      </rPr>
      <t>600*420mm</t>
    </r>
    <r>
      <rPr>
        <sz val="10"/>
        <rFont val="宋体"/>
        <charset val="134"/>
      </rPr>
      <t>，金属牌，固定在围网上或者墙壁上</t>
    </r>
  </si>
  <si>
    <t>1.2镀锌板焊接喷漆内容丝印
四角打孔，钉于墙上或铁丝固定围网上</t>
  </si>
  <si>
    <t>东莞超充</t>
  </si>
  <si>
    <t>规格：3500*913*280（mm）</t>
  </si>
  <si>
    <t xml:space="preserve">材质:镀锌板材、亚克力
工艺:面装亚克力
结构:镀锌方通焊接框架
底部焊钢板开拉爆孔
螺纹钢焊地笼、浇筑混泥土
1.5厚镀锌板双面
</t>
  </si>
  <si>
    <t>规格：24000*620*280（mm）</t>
  </si>
  <si>
    <t>落地广告牌</t>
  </si>
  <si>
    <t xml:space="preserve">规格：80*60CM </t>
  </si>
  <si>
    <t>2MM 铝板贴反光膜，背后用铝槽，78MM 直径圆管 1.5MM厚，烤漆处理，底座加 8MM 钢板，打拉爆</t>
  </si>
  <si>
    <t>运费</t>
  </si>
  <si>
    <t>东莞市内全境</t>
  </si>
  <si>
    <t>/</t>
  </si>
  <si>
    <t>每批物料运费</t>
  </si>
  <si>
    <t>含税含运费合计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</si>
</sst>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20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85" zoomScaleNormal="85" workbookViewId="0">
      <selection activeCell="D4" sqref="D4"/>
    </sheetView>
  </sheetViews>
  <sheetFormatPr defaultColWidth="9" defaultRowHeight="17.6"/>
  <cols>
    <col min="1" max="1" width="6.3125" style="1" customWidth="1"/>
    <col min="2" max="2" width="12.0535714285714" style="4" customWidth="1"/>
    <col min="3" max="3" width="15.8125" style="5" customWidth="1"/>
    <col min="4" max="4" width="32.3571428571429" style="4" customWidth="1"/>
    <col min="5" max="5" width="47.6339285714286" style="1" customWidth="1"/>
    <col min="6" max="6" width="10.5714285714286" style="1" customWidth="1"/>
    <col min="7" max="7" width="13.2142857142857" style="6" customWidth="1"/>
    <col min="8" max="8" width="12.5625" style="6" customWidth="1"/>
    <col min="9" max="9" width="31.3125" style="1" customWidth="1"/>
    <col min="10" max="239" width="9" style="1"/>
    <col min="240" max="16384" width="9" style="3"/>
  </cols>
  <sheetData>
    <row r="1" ht="46.05" customHeight="1" spans="1:10">
      <c r="A1" s="7" t="s">
        <v>0</v>
      </c>
      <c r="B1" s="8"/>
      <c r="C1" s="8"/>
      <c r="D1" s="8"/>
      <c r="E1" s="8"/>
      <c r="F1" s="8"/>
      <c r="G1" s="8"/>
    </row>
    <row r="2" s="1" customFormat="1" ht="43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1"/>
    </row>
    <row r="3" s="1" customFormat="1" ht="145" customHeight="1" spans="1:10">
      <c r="A3" s="9">
        <v>1</v>
      </c>
      <c r="B3" s="9" t="s">
        <v>9</v>
      </c>
      <c r="C3" s="9" t="s">
        <v>10</v>
      </c>
      <c r="D3" s="9" t="s">
        <v>11</v>
      </c>
      <c r="E3" s="12" t="str">
        <f>_xlfn.DISPIMG("ID_48CC69108F074DBCB57F63191594458B",1)</f>
        <v>=DISPIMG("ID_48CC69108F074DBCB57F63191594458B",1)</v>
      </c>
      <c r="F3" s="10">
        <v>1</v>
      </c>
      <c r="G3" s="10"/>
      <c r="H3" s="10"/>
      <c r="I3" s="13"/>
    </row>
    <row r="4" s="1" customFormat="1" ht="145" customHeight="1" spans="1:10">
      <c r="A4" s="9">
        <v>2</v>
      </c>
      <c r="B4" s="9" t="s">
        <v>12</v>
      </c>
      <c r="C4" s="9" t="s">
        <v>13</v>
      </c>
      <c r="D4" s="9" t="s">
        <v>14</v>
      </c>
      <c r="E4" s="14" t="str">
        <f>_xlfn.DISPIMG("ID_21E638DF43CD4B7BB7ECCBB6B382A131",1)</f>
        <v>=DISPIMG("ID_21E638DF43CD4B7BB7ECCBB6B382A131",1)</v>
      </c>
      <c r="F4" s="10">
        <v>1</v>
      </c>
      <c r="G4" s="10"/>
      <c r="H4" s="10"/>
      <c r="I4" s="13"/>
    </row>
    <row r="5" s="1" customFormat="1" ht="145" customHeight="1" spans="1:10">
      <c r="A5" s="9">
        <v>3</v>
      </c>
      <c r="B5" s="9" t="s">
        <v>15</v>
      </c>
      <c r="C5" s="9" t="s">
        <v>13</v>
      </c>
      <c r="D5" s="9" t="s">
        <v>16</v>
      </c>
      <c r="E5" s="14" t="str">
        <f>_xlfn.DISPIMG("ID_68175392ECD1435ABAF37F05725B77C4",1)</f>
        <v>=DISPIMG("ID_68175392ECD1435ABAF37F05725B77C4",1)</v>
      </c>
      <c r="F5" s="10">
        <v>1</v>
      </c>
      <c r="G5" s="10"/>
      <c r="H5" s="10"/>
      <c r="I5" s="13"/>
    </row>
    <row r="6" s="1" customFormat="1" ht="147" customHeight="1" spans="1:10">
      <c r="A6" s="9">
        <v>6</v>
      </c>
      <c r="B6" s="9" t="s">
        <v>17</v>
      </c>
      <c r="C6" s="9" t="s">
        <v>18</v>
      </c>
      <c r="D6" s="9" t="s">
        <v>19</v>
      </c>
      <c r="E6" s="14" t="str">
        <f>_xlfn.DISPIMG("ID_CB653AF0A8C84CD0A4522835DF225483",1)</f>
        <v>=DISPIMG("ID_CB653AF0A8C84CD0A4522835DF225483",1)</v>
      </c>
      <c r="F6" s="10">
        <v>1</v>
      </c>
      <c r="G6" s="10"/>
      <c r="H6" s="10"/>
      <c r="I6" s="13"/>
    </row>
    <row r="7" s="1" customFormat="1" ht="147" customHeight="1" spans="1:10">
      <c r="A7" s="9">
        <v>7</v>
      </c>
      <c r="B7" s="9" t="s">
        <v>20</v>
      </c>
      <c r="C7" s="9" t="s">
        <v>18</v>
      </c>
      <c r="D7" s="9" t="s">
        <v>16</v>
      </c>
      <c r="E7" s="14" t="str">
        <f>_xlfn.DISPIMG("ID_B67DDEB060C94C15A276D92BC2DB27F7",1)</f>
        <v>=DISPIMG("ID_B67DDEB060C94C15A276D92BC2DB27F7",1)</v>
      </c>
      <c r="F7" s="10">
        <v>1</v>
      </c>
      <c r="G7" s="10"/>
      <c r="H7" s="10"/>
      <c r="I7" s="13"/>
    </row>
    <row r="8" s="1" customFormat="1" ht="147" customHeight="1" spans="1:10">
      <c r="A8" s="9">
        <v>8</v>
      </c>
      <c r="B8" s="9" t="s">
        <v>21</v>
      </c>
      <c r="C8" s="9" t="s">
        <v>22</v>
      </c>
      <c r="D8" s="9" t="s">
        <v>23</v>
      </c>
      <c r="E8" s="14" t="str">
        <f>_xlfn.DISPIMG("ID_AA3BFC1E5868480DA1539A09E81ED65D",1)</f>
        <v>=DISPIMG("ID_AA3BFC1E5868480DA1539A09E81ED65D",1)</v>
      </c>
      <c r="F8" s="10">
        <v>1</v>
      </c>
      <c r="G8" s="10"/>
      <c r="H8" s="10"/>
      <c r="I8" s="13"/>
    </row>
    <row r="9" s="1" customFormat="1" ht="147" customHeight="1" spans="1:10">
      <c r="A9" s="9">
        <v>9</v>
      </c>
      <c r="B9" s="9" t="s">
        <v>24</v>
      </c>
      <c r="C9" s="9" t="s">
        <v>25</v>
      </c>
      <c r="D9" s="9" t="s">
        <v>16</v>
      </c>
      <c r="E9" s="14" t="str">
        <f>_xlfn.DISPIMG("ID_43D9C1F976CF481AB56FB03113ADCA1A",1)</f>
        <v>=DISPIMG("ID_43D9C1F976CF481AB56FB03113ADCA1A",1)</v>
      </c>
      <c r="F9" s="10">
        <v>1</v>
      </c>
      <c r="G9" s="10"/>
      <c r="H9" s="10"/>
      <c r="I9" s="13"/>
    </row>
    <row r="10" s="1" customFormat="1" ht="147" customHeight="1" spans="1:10">
      <c r="A10" s="9">
        <v>10</v>
      </c>
      <c r="B10" s="13" t="s">
        <v>26</v>
      </c>
      <c r="C10" s="10" t="s">
        <v>27</v>
      </c>
      <c r="D10" s="9" t="s">
        <v>28</v>
      </c>
      <c r="E10" s="14" t="str">
        <f>_xlfn.DISPIMG("ID_E1E1451036B24C50A91021814CC56CA5",1)</f>
        <v>=DISPIMG("ID_E1E1451036B24C50A91021814CC56CA5",1)</v>
      </c>
      <c r="F10" s="10">
        <v>1</v>
      </c>
      <c r="G10" s="10"/>
      <c r="H10" s="10"/>
      <c r="I10" s="13"/>
    </row>
    <row r="11" s="1" customFormat="1" ht="147" customHeight="1" spans="1:10">
      <c r="A11" s="9">
        <v>11</v>
      </c>
      <c r="B11" s="9" t="s">
        <v>29</v>
      </c>
      <c r="C11" s="9" t="s">
        <v>30</v>
      </c>
      <c r="D11" s="9" t="s">
        <v>31</v>
      </c>
      <c r="E11" s="14" t="str">
        <f>_xlfn.DISPIMG("ID_E4FFE0F8E7DA4D77A7525A88426C4C7A",1)</f>
        <v>=DISPIMG("ID_E4FFE0F8E7DA4D77A7525A88426C4C7A",1)</v>
      </c>
      <c r="F11" s="10">
        <v>1</v>
      </c>
      <c r="G11" s="10"/>
      <c r="H11" s="10"/>
      <c r="I11" s="13"/>
      <c r="J11" s="2"/>
    </row>
    <row r="12" s="1" customFormat="1" ht="109" customHeight="1" spans="1:10">
      <c r="A12" s="9">
        <v>12</v>
      </c>
      <c r="B12" s="9" t="s">
        <v>32</v>
      </c>
      <c r="C12" s="9" t="s">
        <v>33</v>
      </c>
      <c r="D12" s="9" t="s">
        <v>34</v>
      </c>
      <c r="E12" s="12" t="str">
        <f>_xlfn.DISPIMG("ID_3320C60A2B6B46D6A86934EDC37198F8",1)</f>
        <v>=DISPIMG("ID_3320C60A2B6B46D6A86934EDC37198F8",1)</v>
      </c>
      <c r="F12" s="10">
        <v>1</v>
      </c>
      <c r="G12" s="10"/>
      <c r="H12" s="10"/>
      <c r="I12" s="13"/>
    </row>
    <row r="13" s="1" customFormat="1" ht="186" customHeight="1" spans="1:10">
      <c r="A13" s="9">
        <v>13</v>
      </c>
      <c r="B13" s="9" t="s">
        <v>35</v>
      </c>
      <c r="C13" s="9" t="s">
        <v>10</v>
      </c>
      <c r="D13" s="9" t="s">
        <v>36</v>
      </c>
      <c r="E13" s="12" t="str">
        <f>_xlfn.DISPIMG("ID_684C1243738749558FF672FFB2630DF4",1)</f>
        <v>=DISPIMG("ID_684C1243738749558FF672FFB2630DF4",1)</v>
      </c>
      <c r="F13" s="10">
        <v>1</v>
      </c>
      <c r="G13" s="10"/>
      <c r="H13" s="10"/>
      <c r="I13" s="13"/>
    </row>
    <row r="14" s="2" customFormat="1" ht="183" customHeight="1" spans="1:10">
      <c r="A14" s="9">
        <v>14</v>
      </c>
      <c r="B14" s="9" t="s">
        <v>37</v>
      </c>
      <c r="C14" s="9" t="s">
        <v>10</v>
      </c>
      <c r="D14" s="9" t="s">
        <v>38</v>
      </c>
      <c r="E14" s="12" t="str">
        <f>_xlfn.DISPIMG("ID_E33AA135FD97447A8FB303F552971774",1)</f>
        <v>=DISPIMG("ID_E33AA135FD97447A8FB303F552971774",1)</v>
      </c>
      <c r="F14" s="10">
        <v>1</v>
      </c>
      <c r="G14" s="10"/>
      <c r="H14" s="10"/>
      <c r="I14" s="13"/>
    </row>
    <row r="15" s="2" customFormat="1" ht="119" customHeight="1" spans="1:10">
      <c r="A15" s="9">
        <v>15</v>
      </c>
      <c r="B15" s="15" t="s">
        <v>39</v>
      </c>
      <c r="C15" s="15" t="s">
        <v>40</v>
      </c>
      <c r="D15" s="16" t="s">
        <v>41</v>
      </c>
      <c r="E15" s="17" t="str">
        <f>_xlfn.DISPIMG("ID_874B60BFF5F04867AFE53CB026407529",1)</f>
        <v>=DISPIMG("ID_874B60BFF5F04867AFE53CB026407529",1)</v>
      </c>
      <c r="F15" s="18">
        <v>1</v>
      </c>
      <c r="G15" s="19"/>
      <c r="H15" s="10"/>
      <c r="I15" s="13" t="s">
        <v>42</v>
      </c>
    </row>
    <row r="16" s="3" customFormat="1" ht="100" customHeight="1" spans="1:10">
      <c r="A16" s="9">
        <v>16</v>
      </c>
      <c r="B16" s="20" t="s">
        <v>43</v>
      </c>
      <c r="C16" s="21" t="s">
        <v>44</v>
      </c>
      <c r="D16" s="22" t="s">
        <v>45</v>
      </c>
      <c r="E16" s="23" t="str">
        <f>_xlfn.DISPIMG("ID_93265B7C8AAD4A0A935EFF08B48F4E39",1)</f>
        <v>=DISPIMG("ID_93265B7C8AAD4A0A935EFF08B48F4E39",1)</v>
      </c>
      <c r="F16" s="23">
        <v>1</v>
      </c>
      <c r="G16" s="19"/>
      <c r="H16" s="10"/>
      <c r="I16" s="24"/>
    </row>
    <row r="17" s="3" customFormat="1" ht="134" customHeight="1" spans="1:9">
      <c r="A17" s="9">
        <v>17</v>
      </c>
      <c r="B17" s="20" t="s">
        <v>46</v>
      </c>
      <c r="C17" s="21" t="s">
        <v>47</v>
      </c>
      <c r="D17" s="22" t="s">
        <v>48</v>
      </c>
      <c r="E17" s="23" t="str">
        <f>_xlfn.DISPIMG("ID_105A826CE54C4E978561C192A547B522",1)</f>
        <v>=DISPIMG("ID_105A826CE54C4E978561C192A547B522",1)</v>
      </c>
      <c r="F17" s="23">
        <v>1</v>
      </c>
      <c r="G17" s="10"/>
      <c r="H17" s="10"/>
      <c r="I17" s="24"/>
    </row>
    <row r="18" customFormat="1" ht="124" customHeight="1" spans="1:9">
      <c r="A18" s="9">
        <v>18</v>
      </c>
      <c r="B18" s="25" t="s">
        <v>49</v>
      </c>
      <c r="C18" s="26" t="s">
        <v>50</v>
      </c>
      <c r="D18" s="26" t="s">
        <v>51</v>
      </c>
      <c r="E18" s="25" t="str">
        <f>_xlfn.DISPIMG("ID_51CE569A144A4954B828EB0016C0211D",1)</f>
        <v>=DISPIMG("ID_51CE569A144A4954B828EB0016C0211D",1)</v>
      </c>
      <c r="F18" s="23">
        <v>1</v>
      </c>
      <c r="G18" s="10"/>
      <c r="H18" s="10"/>
      <c r="I18" s="11"/>
    </row>
    <row r="19" customFormat="1" ht="159" customHeight="1" spans="1:9">
      <c r="A19" s="9">
        <v>19</v>
      </c>
      <c r="B19" s="25" t="s">
        <v>49</v>
      </c>
      <c r="C19" s="9" t="s">
        <v>52</v>
      </c>
      <c r="D19" s="9" t="s">
        <v>51</v>
      </c>
      <c r="E19" s="9" t="str">
        <f>_xlfn.DISPIMG("ID_2778798F62C64C258D33C5F1E9D3EFFC",1)</f>
        <v>=DISPIMG("ID_2778798F62C64C258D33C5F1E9D3EFFC",1)</v>
      </c>
      <c r="F19" s="9">
        <v>1</v>
      </c>
      <c r="G19" s="10"/>
      <c r="H19" s="10"/>
      <c r="I19" s="11"/>
    </row>
    <row r="20" customFormat="1" ht="184" customHeight="1" spans="1:9">
      <c r="A20" s="9">
        <v>20</v>
      </c>
      <c r="B20" s="9" t="s">
        <v>53</v>
      </c>
      <c r="C20" s="9" t="s">
        <v>54</v>
      </c>
      <c r="D20" s="9" t="s">
        <v>55</v>
      </c>
      <c r="E20" s="10" t="str">
        <f>_xlfn.DISPIMG("ID_81B889A1001345A8BD6C395C8B26FCAD",1)</f>
        <v>=DISPIMG("ID_81B889A1001345A8BD6C395C8B26FCAD",1)</v>
      </c>
      <c r="F20" s="9">
        <v>1</v>
      </c>
      <c r="G20" s="9"/>
      <c r="H20" s="14"/>
      <c r="I20" s="11"/>
    </row>
    <row r="21" customFormat="1" ht="40" customHeight="1" spans="1:9">
      <c r="A21" s="9">
        <v>21</v>
      </c>
      <c r="B21" s="9" t="s">
        <v>56</v>
      </c>
      <c r="C21" s="9" t="s">
        <v>57</v>
      </c>
      <c r="D21" s="9" t="s">
        <v>58</v>
      </c>
      <c r="E21" s="9" t="s">
        <v>59</v>
      </c>
      <c r="F21" s="9">
        <v>1</v>
      </c>
      <c r="G21" s="10"/>
      <c r="H21" s="10"/>
      <c r="I21" s="11"/>
    </row>
    <row r="22" s="1" customFormat="1" ht="40" customHeight="1" spans="1:9">
      <c r="A22" s="9"/>
      <c r="B22" s="27" t="s">
        <v>60</v>
      </c>
      <c r="C22" s="27"/>
      <c r="D22" s="27"/>
      <c r="E22" s="23"/>
      <c r="F22" s="23"/>
      <c r="G22" s="10"/>
      <c r="H22" s="10"/>
      <c r="I22" s="11"/>
    </row>
    <row r="23" ht="22" customHeight="1"/>
  </sheetData>
  <mergeCells count="2">
    <mergeCell ref="A1:G1"/>
    <mergeCell ref="B22:E22"/>
  </mergeCells>
  <pageMargins left="0.236111111111111" right="0.196527777777778" top="0.629861111111111" bottom="0.590277777777778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  </cp:lastModifiedBy>
  <dcterms:created xsi:type="dcterms:W3CDTF">2016-12-04T08:54:00Z</dcterms:created>
  <dcterms:modified xsi:type="dcterms:W3CDTF">2026-07-21T14:12:08Z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9BA87915434544AB8DA5506AD81C9B84_43</vt:lpwstr>
  </property>
  <property fmtid="{D5CDD505-2E9C-101B-9397-08002B2CF9AE}" pid="4" name="CalculationRule">
    <vt:i4>0</vt:i4>
  </property>
</Properties>
</file>