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32" firstSheet="1"/>
  </bookViews>
  <sheets>
    <sheet name="异能无人机学园" sheetId="17" r:id="rId1"/>
  </sheets>
  <definedNames>
    <definedName name="_xlnm._FilterDatabase" localSheetId="0" hidden="1">异能无人机学园!$A$2:$H$127</definedName>
    <definedName name="_xlnm.Print_Area" localSheetId="0">异能无人机学园!$A$1:$H$127</definedName>
    <definedName name="_xlnm.Print_Titles" localSheetId="0">异能无人机学园!$A$2:$IT$2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<sst xmlns="http://schemas.openxmlformats.org/spreadsheetml/2006/main" count="378" uniqueCount="164">
  <si>
    <t>睿派R&amp;APARK异能无人机学园商铺改造工程施工采购项目-工程清单</t>
  </si>
  <si>
    <t>序号</t>
  </si>
  <si>
    <t>工程项目</t>
  </si>
  <si>
    <t>品牌</t>
  </si>
  <si>
    <t>单位</t>
  </si>
  <si>
    <t>数量</t>
  </si>
  <si>
    <t>单价</t>
  </si>
  <si>
    <t>合计</t>
  </si>
  <si>
    <r>
      <rPr>
        <b/>
        <sz val="10.5"/>
        <rFont val="宋体"/>
        <charset val="134"/>
      </rPr>
      <t>材料结构</t>
    </r>
    <r>
      <rPr>
        <b/>
        <sz val="10.5"/>
        <rFont val="Arial"/>
        <charset val="134"/>
      </rPr>
      <t>/</t>
    </r>
    <r>
      <rPr>
        <b/>
        <sz val="10.5"/>
        <rFont val="宋体"/>
        <charset val="134"/>
      </rPr>
      <t>制造工艺</t>
    </r>
  </si>
  <si>
    <t>一.基础工程</t>
  </si>
  <si>
    <t>拆除原有轻质砖墙</t>
  </si>
  <si>
    <t>㎡</t>
  </si>
  <si>
    <t>人工费+垃圾清理</t>
  </si>
  <si>
    <t>拆除原有墙面墙布</t>
  </si>
  <si>
    <t>项</t>
  </si>
  <si>
    <t>拆除厨房抬高位</t>
  </si>
  <si>
    <t>机械破除人工+垃圾清理</t>
  </si>
  <si>
    <t>拆除厨房墙面砖（H:2400mm）</t>
  </si>
  <si>
    <t>轻质砖隔墙</t>
  </si>
  <si>
    <t>20轻质砖隔墙，专用胶泥砌筑；挂
网；双面批荡；新旧墙植入钢筋，材料及人工费</t>
  </si>
  <si>
    <t>隔墙圈梁</t>
  </si>
  <si>
    <t>m</t>
  </si>
  <si>
    <t>20轻质砖隔墙，专用胶泥砌筑；挂
网；新旧墙植入钢筋，材料及人工费</t>
  </si>
  <si>
    <t>原厨房墙面找平处理</t>
  </si>
  <si>
    <t>挂网、水泥沙、人工费</t>
  </si>
  <si>
    <t>小计：</t>
  </si>
  <si>
    <t>二.大厅，过道，赛道区</t>
  </si>
  <si>
    <t>750*1500地砖</t>
  </si>
  <si>
    <t>750*1500地砖，水泥砂浆及瓷砖界面剂铺贴，材料及人工费</t>
  </si>
  <si>
    <t>踢脚线（铝合金）</t>
  </si>
  <si>
    <t>成品5公分踢脚线铝合金。</t>
  </si>
  <si>
    <t>门槛石</t>
  </si>
  <si>
    <t>门槛石人工材料安装</t>
  </si>
  <si>
    <t>墙面批灰刷乳胶漆</t>
  </si>
  <si>
    <t>立邦</t>
  </si>
  <si>
    <t>专用腻子粉刮白，打磨，立邦工程乳
胶漆饰面；</t>
  </si>
  <si>
    <t>石膏板造型天花</t>
  </si>
  <si>
    <t>泰山</t>
  </si>
  <si>
    <t>国标轻钢龙骨，0.6mm厚，泰福品牌纸面石膏板；主龙骨间隔小于1200mm，副龙骨间隔小于400mm；按展开面积计算</t>
  </si>
  <si>
    <t>造型天花批灰刷乳胶漆</t>
  </si>
  <si>
    <t>专用腻子粉刮白，打磨，一底二面三度涂刷，立邦工程乳胶漆饰面；</t>
  </si>
  <si>
    <t>原顶面喷深灰色乳胶漆</t>
  </si>
  <si>
    <t>原顶面清理，局部批灰修复，喷深灰色乳胶漆，按展开面积，人工</t>
  </si>
  <si>
    <t>天花软膜灯箱</t>
  </si>
  <si>
    <t>9厘夹板结构框架，LED灯片，定制A级软膜，材料及人工</t>
  </si>
  <si>
    <t>产品展示柜边框</t>
  </si>
  <si>
    <t>9厘夹板打底，碳晶板，人工</t>
  </si>
  <si>
    <t>产品展示柜</t>
  </si>
  <si>
    <t>定制多层免漆板，硅胶灯带，材料及人工</t>
  </si>
  <si>
    <t>产品展水晶字</t>
  </si>
  <si>
    <t>cm</t>
  </si>
  <si>
    <t>定制白色Pvc字，人工</t>
  </si>
  <si>
    <t>显示屏包柱</t>
  </si>
  <si>
    <t>显示屏</t>
  </si>
  <si>
    <t>定制全彩P2LED显示屏，人工</t>
  </si>
  <si>
    <t>服务台</t>
  </si>
  <si>
    <t>定制多层免漆板，亚克力板，暗藏灯带，材料及人工</t>
  </si>
  <si>
    <t>服务台吊楣</t>
  </si>
  <si>
    <t>定制多层免漆板，金属吊杆，PVC字，材料及人工</t>
  </si>
  <si>
    <t>茶水柜</t>
  </si>
  <si>
    <t>定制多层免漆板，石英石台面、见光板，材料及人工</t>
  </si>
  <si>
    <t>定制多层免漆板，灯箱，材料及人工</t>
  </si>
  <si>
    <t>洞洞板</t>
  </si>
  <si>
    <t>订购白色金属洞洞板，人工</t>
  </si>
  <si>
    <t>墙面文化广告</t>
  </si>
  <si>
    <t>定制雪弗板广告，材料及人工</t>
  </si>
  <si>
    <t>波音飞机造型墙</t>
  </si>
  <si>
    <t>9厘夹板打底，石膏板面，硅胶灯带，材料及人工</t>
  </si>
  <si>
    <t>波音飞机造型墙硅胶灯带</t>
  </si>
  <si>
    <t>10*20mm硅胶灯带，材料及人工</t>
  </si>
  <si>
    <t>展示隔断墙</t>
  </si>
  <si>
    <t>展示隔断墙展示网</t>
  </si>
  <si>
    <t>定制免漆板框架，不锈钢绳，人工</t>
  </si>
  <si>
    <t>展示网硅胶灯带</t>
  </si>
  <si>
    <t>长凳</t>
  </si>
  <si>
    <t>定制多层免漆板，PU皮革软包坐垫，材料及人工</t>
  </si>
  <si>
    <t>立体字</t>
  </si>
  <si>
    <t>定制镀锌铁皮立体字，白色烤漆，人工</t>
  </si>
  <si>
    <t>无人机造型墙</t>
  </si>
  <si>
    <t>无人机造型墙硅胶灯带</t>
  </si>
  <si>
    <t>窗套</t>
  </si>
  <si>
    <t>窗套硅胶灯带</t>
  </si>
  <si>
    <t>造型门框</t>
  </si>
  <si>
    <t>定制夹板造型门框，硅胶灯带，单面造型，材料及人工</t>
  </si>
  <si>
    <t>双开玻璃门</t>
  </si>
  <si>
    <t>套</t>
  </si>
  <si>
    <t>15mm钢化玻璃，五金配件，材料及人工</t>
  </si>
  <si>
    <t>门套</t>
  </si>
  <si>
    <t>9厘夹板打底，黑色拉丝不锈钢，人工</t>
  </si>
  <si>
    <t>地弹簧</t>
  </si>
  <si>
    <t>皇冠</t>
  </si>
  <si>
    <t>地弹簧，人工</t>
  </si>
  <si>
    <t>定制太空舱造型墙面</t>
  </si>
  <si>
    <t>三.青少年课室1、2</t>
  </si>
  <si>
    <t>固定玻璃窗</t>
  </si>
  <si>
    <t>15mm钢化玻璃，材料及人工</t>
  </si>
  <si>
    <t>单开玻璃门</t>
  </si>
  <si>
    <t>四.大会议室</t>
  </si>
  <si>
    <t>五.装调检修</t>
  </si>
  <si>
    <t>储物柜</t>
  </si>
  <si>
    <t>定制多层免漆板，材料及人工</t>
  </si>
  <si>
    <t>六.模拟飞行</t>
  </si>
  <si>
    <t>固定玻璃窗套</t>
  </si>
  <si>
    <t>七.直播间</t>
  </si>
  <si>
    <t>墙面碳晶板</t>
  </si>
  <si>
    <t>原顶面喷深白色乳胶漆</t>
  </si>
  <si>
    <t>单开门</t>
  </si>
  <si>
    <t>订购白色单开门，安装人工</t>
  </si>
  <si>
    <t>八.餐厅</t>
  </si>
  <si>
    <t>九.强电工程</t>
  </si>
  <si>
    <t>PVC开关插座照明安装人工费</t>
  </si>
  <si>
    <t>室内照明用电</t>
  </si>
  <si>
    <t>PVC开关插座安装人工费, 照明，插座，灯具安装，空调插座线安装，网线，明装，不含主电缆。</t>
  </si>
  <si>
    <t>桥架</t>
  </si>
  <si>
    <t>300*100镀锌桥架，材料及人工费</t>
  </si>
  <si>
    <t>wdzb-BYJ2.5平方电线</t>
  </si>
  <si>
    <t>珠江</t>
  </si>
  <si>
    <t>卷</t>
  </si>
  <si>
    <t>材料费，珠江同品牌国标阻燃电线</t>
  </si>
  <si>
    <t>wdzb-BYJ4平方电线</t>
  </si>
  <si>
    <t xml:space="preserve"> 网线</t>
  </si>
  <si>
    <t>箱</t>
  </si>
  <si>
    <t>网线铺设，人工，打好水晶头（超六类）</t>
  </si>
  <si>
    <t xml:space="preserve"> 音箱线</t>
  </si>
  <si>
    <t>音箱线铺设，人工</t>
  </si>
  <si>
    <t>HDMI高清线</t>
  </si>
  <si>
    <t>HDMI铺设，人工</t>
  </si>
  <si>
    <t>分电箱</t>
  </si>
  <si>
    <t>正泰/德力西</t>
  </si>
  <si>
    <t>含空开总制，空气开关，正泰/德力西材料费</t>
  </si>
  <si>
    <t>吊灯</t>
  </si>
  <si>
    <t>个</t>
  </si>
  <si>
    <t>订购1500*100mm平板灯</t>
  </si>
  <si>
    <t>嵌入式筒灯</t>
  </si>
  <si>
    <t>订购90φ嵌入式筒灯</t>
  </si>
  <si>
    <t>水路铺设</t>
  </si>
  <si>
    <t>联塑</t>
  </si>
  <si>
    <t>材料费，联塑PVC</t>
  </si>
  <si>
    <t>线管线槽+五金辅材</t>
  </si>
  <si>
    <t>底盒+开关插座板</t>
  </si>
  <si>
    <t>曼科</t>
  </si>
  <si>
    <t>曼科开关材料费，曼科插座</t>
  </si>
  <si>
    <t>总计：</t>
  </si>
  <si>
    <t>A</t>
  </si>
  <si>
    <t xml:space="preserve">直接工程费 </t>
  </si>
  <si>
    <t>B</t>
  </si>
  <si>
    <t>垃圾外运费</t>
  </si>
  <si>
    <t>装修垃圾外运费</t>
  </si>
  <si>
    <t>C</t>
  </si>
  <si>
    <t xml:space="preserve">管理费    </t>
  </si>
  <si>
    <t>D</t>
  </si>
  <si>
    <t>不含税工程综合总价</t>
  </si>
  <si>
    <t>E</t>
  </si>
  <si>
    <t>税款（专票）</t>
  </si>
  <si>
    <t>F</t>
  </si>
  <si>
    <t xml:space="preserve">含税工程综合总计  </t>
  </si>
  <si>
    <r>
      <rPr>
        <b/>
        <sz val="11"/>
        <rFont val="宋体"/>
        <charset val="134"/>
      </rPr>
      <t>说明：</t>
    </r>
    <r>
      <rPr>
        <b/>
        <sz val="11"/>
        <rFont val="Arial"/>
        <charset val="134"/>
      </rPr>
      <t xml:space="preserve">   </t>
    </r>
    <r>
      <rPr>
        <sz val="11"/>
        <rFont val="Arial"/>
        <charset val="134"/>
      </rPr>
      <t xml:space="preserve">                                                                                                         </t>
    </r>
  </si>
  <si>
    <r>
      <rPr>
        <sz val="11"/>
        <rFont val="Arial"/>
        <charset val="134"/>
      </rPr>
      <t xml:space="preserve"> 1</t>
    </r>
    <r>
      <rPr>
        <sz val="11"/>
        <rFont val="宋体"/>
        <charset val="134"/>
      </rPr>
      <t>、此报价</t>
    </r>
    <r>
      <rPr>
        <b/>
        <sz val="11"/>
        <rFont val="宋体"/>
        <charset val="134"/>
      </rPr>
      <t>不含税</t>
    </r>
    <r>
      <rPr>
        <sz val="11"/>
        <rFont val="宋体"/>
        <charset val="134"/>
      </rPr>
      <t>，请详细阅读材料说明与工艺制作。</t>
    </r>
    <r>
      <rPr>
        <sz val="11"/>
        <rFont val="Arial"/>
        <charset val="134"/>
      </rPr>
      <t xml:space="preserve">                                                                                                                                                                                            </t>
    </r>
  </si>
  <si>
    <r>
      <rPr>
        <sz val="11"/>
        <rFont val="Arial"/>
        <charset val="134"/>
      </rPr>
      <t>2</t>
    </r>
    <r>
      <rPr>
        <sz val="11"/>
        <rFont val="宋体"/>
        <charset val="134"/>
      </rPr>
      <t>、此报价为预算工程量，如有增加或减少工程量，按实际工程量以本预算单价计算，并由双方共同验收确认。</t>
    </r>
  </si>
  <si>
    <r>
      <rPr>
        <sz val="11"/>
        <rFont val="Arial"/>
        <charset val="134"/>
      </rPr>
      <t>3</t>
    </r>
    <r>
      <rPr>
        <sz val="11"/>
        <rFont val="宋体"/>
        <charset val="134"/>
      </rPr>
      <t>、未含办公家具、前台、办公电器设备。</t>
    </r>
  </si>
  <si>
    <r>
      <rPr>
        <sz val="11"/>
        <rFont val="Arial"/>
        <charset val="134"/>
      </rPr>
      <t>4</t>
    </r>
    <r>
      <rPr>
        <sz val="11"/>
        <rFont val="宋体"/>
        <charset val="134"/>
      </rPr>
      <t>、施工过程中甲方如需变更施工项目，须在乙方未施工的前提出变更，否则甲方需补偿乙方由于施工造成的费用，乙方严格按预算清单进行施工，预算项目清单外的工程，甲方须与乙方签订增加项目合同后方可施工，否则乙方可拒绝施工。</t>
    </r>
    <r>
      <rPr>
        <sz val="11"/>
        <rFont val="Arial"/>
        <charset val="134"/>
      </rPr>
      <t xml:space="preserve"> </t>
    </r>
  </si>
  <si>
    <r>
      <rPr>
        <sz val="11"/>
        <rFont val="Arial"/>
        <charset val="134"/>
      </rPr>
      <t>5</t>
    </r>
    <r>
      <rPr>
        <sz val="11"/>
        <rFont val="宋体"/>
        <charset val="134"/>
      </rPr>
      <t>、甲方</t>
    </r>
    <r>
      <rPr>
        <sz val="11"/>
        <rFont val="Arial"/>
        <charset val="134"/>
      </rPr>
      <t>(</t>
    </r>
    <r>
      <rPr>
        <sz val="11"/>
        <rFont val="宋体"/>
        <charset val="134"/>
      </rPr>
      <t>业主</t>
    </r>
    <r>
      <rPr>
        <sz val="11"/>
        <rFont val="Arial"/>
        <charset val="134"/>
      </rPr>
      <t>)</t>
    </r>
    <r>
      <rPr>
        <sz val="11"/>
        <rFont val="宋体"/>
        <charset val="134"/>
      </rPr>
      <t>自购材料需负责运到工地现场</t>
    </r>
    <r>
      <rPr>
        <sz val="11"/>
        <rFont val="Arial"/>
        <charset val="134"/>
      </rPr>
      <t>.</t>
    </r>
    <r>
      <rPr>
        <sz val="11"/>
        <rFont val="宋体"/>
        <charset val="134"/>
      </rPr>
      <t>其余事项参见合同文本。</t>
    </r>
  </si>
  <si>
    <r>
      <rPr>
        <b/>
        <sz val="13"/>
        <rFont val="Arial"/>
        <charset val="134"/>
      </rPr>
      <t xml:space="preserve">          </t>
    </r>
    <r>
      <rPr>
        <b/>
        <sz val="13"/>
        <rFont val="宋体"/>
        <charset val="134"/>
      </rPr>
      <t>甲方签字（盖章）：</t>
    </r>
    <r>
      <rPr>
        <b/>
        <sz val="13"/>
        <rFont val="Arial"/>
        <charset val="134"/>
      </rPr>
      <t xml:space="preserve">                  </t>
    </r>
    <r>
      <rPr>
        <b/>
        <sz val="13"/>
        <rFont val="宋体"/>
        <charset val="134"/>
      </rPr>
      <t>乙方签字（盖章）：</t>
    </r>
  </si>
  <si>
    <r>
      <rPr>
        <b/>
        <sz val="13"/>
        <rFont val="Arial"/>
        <charset val="134"/>
      </rPr>
      <t xml:space="preserve">          </t>
    </r>
    <r>
      <rPr>
        <b/>
        <sz val="13"/>
        <rFont val="宋体"/>
        <charset val="134"/>
      </rPr>
      <t>年</t>
    </r>
    <r>
      <rPr>
        <b/>
        <sz val="13"/>
        <rFont val="Arial"/>
        <charset val="134"/>
      </rPr>
      <t xml:space="preserve">     </t>
    </r>
    <r>
      <rPr>
        <b/>
        <sz val="13"/>
        <rFont val="宋体"/>
        <charset val="134"/>
      </rPr>
      <t>月</t>
    </r>
    <r>
      <rPr>
        <b/>
        <sz val="13"/>
        <rFont val="Arial"/>
        <charset val="134"/>
      </rPr>
      <t xml:space="preserve">     </t>
    </r>
    <r>
      <rPr>
        <b/>
        <sz val="13"/>
        <rFont val="宋体"/>
        <charset val="134"/>
      </rPr>
      <t>日</t>
    </r>
    <r>
      <rPr>
        <b/>
        <sz val="13"/>
        <rFont val="Arial"/>
        <charset val="134"/>
      </rPr>
      <t xml:space="preserve">                   </t>
    </r>
    <r>
      <rPr>
        <b/>
        <sz val="13"/>
        <rFont val="宋体"/>
        <charset val="134"/>
      </rPr>
      <t>年</t>
    </r>
    <r>
      <rPr>
        <b/>
        <sz val="13"/>
        <rFont val="Arial"/>
        <charset val="134"/>
      </rPr>
      <t xml:space="preserve">      </t>
    </r>
    <r>
      <rPr>
        <b/>
        <sz val="13"/>
        <rFont val="宋体"/>
        <charset val="134"/>
      </rPr>
      <t>月</t>
    </r>
    <r>
      <rPr>
        <b/>
        <sz val="13"/>
        <rFont val="Arial"/>
        <charset val="134"/>
      </rPr>
      <t xml:space="preserve">      </t>
    </r>
    <r>
      <rPr>
        <b/>
        <sz val="13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</si>
</sst>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$-409]#,##0.00"/>
    <numFmt numFmtId="177" formatCode="&quot;个&quot;"/>
    <numFmt numFmtId="178" formatCode="0.00_);[Red]\(0.00\)"/>
  </numFmts>
  <fonts count="48">
    <font>
      <sz val="11"/>
      <color theme="1"/>
      <name val="等线"/>
      <charset val="134"/>
      <scheme val="minor"/>
    </font>
    <font>
      <sz val="13"/>
      <name val="Arial"/>
      <charset val="134"/>
    </font>
    <font>
      <sz val="10"/>
      <name val="Arial"/>
      <charset val="134"/>
    </font>
    <font>
      <sz val="12"/>
      <color rgb="FFFF0000"/>
      <name val="宋体"/>
      <charset val="134"/>
    </font>
    <font>
      <sz val="12"/>
      <name val="等线"/>
      <charset val="134"/>
      <scheme val="minor"/>
    </font>
    <font>
      <sz val="9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0.5"/>
      <name val="宋体"/>
      <charset val="134"/>
    </font>
    <font>
      <b/>
      <sz val="9"/>
      <name val="等线"/>
      <charset val="134"/>
      <scheme val="minor"/>
    </font>
    <font>
      <sz val="10"/>
      <name val="宋体"/>
      <charset val="134"/>
    </font>
    <font>
      <sz val="10"/>
      <name val="等线"/>
      <charset val="134"/>
      <scheme val="minor"/>
    </font>
    <font>
      <sz val="9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10"/>
      <name val="等线"/>
      <charset val="134"/>
      <scheme val="minor"/>
    </font>
    <font>
      <b/>
      <sz val="10"/>
      <name val="Arial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b/>
      <sz val="13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Times New Roman"/>
      <charset val="134"/>
    </font>
    <font>
      <sz val="12"/>
      <name val="Courier"/>
      <charset val="134"/>
    </font>
    <font>
      <sz val="10"/>
      <name val="Helv"/>
      <charset val="134"/>
    </font>
    <font>
      <sz val="11"/>
      <color indexed="8"/>
      <name val="宋体"/>
      <charset val="134"/>
    </font>
    <font>
      <b/>
      <sz val="10.5"/>
      <name val="Arial"/>
      <charset val="134"/>
    </font>
    <font>
      <b/>
      <sz val="13"/>
      <name val="宋体"/>
      <charset val="134"/>
    </font>
    <font>
      <b/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8" applyNumberFormat="0" applyAlignment="0" applyProtection="0">
      <alignment vertical="center"/>
    </xf>
    <xf numFmtId="0" fontId="31" fillId="4" borderId="19" applyNumberFormat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5" borderId="20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/>
    <xf numFmtId="0" fontId="2" fillId="0" borderId="0">
      <alignment vertical="center"/>
    </xf>
    <xf numFmtId="0" fontId="7" fillId="0" borderId="0"/>
    <xf numFmtId="176" fontId="41" fillId="0" borderId="0"/>
    <xf numFmtId="176" fontId="42" fillId="0" borderId="0"/>
    <xf numFmtId="0" fontId="7" fillId="0" borderId="0"/>
    <xf numFmtId="0" fontId="7" fillId="0" borderId="0">
      <protection locked="0"/>
    </xf>
    <xf numFmtId="0" fontId="7" fillId="0" borderId="0"/>
    <xf numFmtId="0" fontId="43" fillId="0" borderId="0">
      <protection locked="0"/>
    </xf>
    <xf numFmtId="177" fontId="7" fillId="0" borderId="0">
      <alignment vertical="center"/>
    </xf>
    <xf numFmtId="176" fontId="43" fillId="0" borderId="0"/>
    <xf numFmtId="176" fontId="0" fillId="0" borderId="0">
      <alignment vertical="center"/>
    </xf>
    <xf numFmtId="176" fontId="41" fillId="0" borderId="0"/>
    <xf numFmtId="176" fontId="7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7" fillId="0" borderId="0"/>
    <xf numFmtId="0" fontId="44" fillId="0" borderId="0">
      <alignment vertical="center"/>
    </xf>
    <xf numFmtId="0" fontId="7" fillId="0" borderId="0"/>
    <xf numFmtId="0" fontId="7" fillId="0" borderId="0">
      <alignment vertical="center"/>
    </xf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176" fontId="41" fillId="0" borderId="0"/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/>
    </xf>
    <xf numFmtId="178" fontId="13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9" fillId="0" borderId="10" xfId="0" applyNumberFormat="1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center" wrapText="1"/>
    </xf>
    <xf numFmtId="0" fontId="7" fillId="0" borderId="10" xfId="0" applyNumberFormat="1" applyFont="1" applyFill="1" applyBorder="1" applyAlignment="1">
      <alignment vertical="center" wrapText="1"/>
    </xf>
    <xf numFmtId="0" fontId="7" fillId="0" borderId="11" xfId="0" applyFont="1" applyFill="1" applyBorder="1" applyAlignment="1">
      <alignment vertical="center" wrapText="1"/>
    </xf>
    <xf numFmtId="0" fontId="21" fillId="0" borderId="6" xfId="0" applyFont="1" applyFill="1" applyBorder="1" applyAlignment="1">
      <alignment wrapText="1"/>
    </xf>
    <xf numFmtId="0" fontId="6" fillId="0" borderId="7" xfId="0" applyFont="1" applyFill="1" applyBorder="1" applyAlignment="1">
      <alignment wrapText="1"/>
    </xf>
    <xf numFmtId="0" fontId="6" fillId="0" borderId="7" xfId="0" applyNumberFormat="1" applyFont="1" applyFill="1" applyBorder="1" applyAlignment="1">
      <alignment wrapText="1"/>
    </xf>
    <xf numFmtId="0" fontId="6" fillId="0" borderId="8" xfId="0" applyFont="1" applyFill="1" applyBorder="1" applyAlignment="1">
      <alignment wrapText="1"/>
    </xf>
    <xf numFmtId="0" fontId="21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3" xfId="0" applyNumberFormat="1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7_" xfId="49"/>
    <cellStyle name="_x0007_ 10 2" xfId="50"/>
    <cellStyle name="_x0007_ 12" xfId="51"/>
    <cellStyle name="_x0007_ 14" xfId="52"/>
    <cellStyle name="_ET_STYLE_NoName_00_" xfId="53"/>
    <cellStyle name="0,0&#10;&#10;NA&#10;&#10;" xfId="54"/>
    <cellStyle name="0,0_x000d_&#10;NA_x000d_&#10;" xfId="55"/>
    <cellStyle name="0,0_x000d_&#10;NA_x000d_&#10; 2" xfId="56"/>
    <cellStyle name="0,0_x000d_&#10;NA_x000d_&#10; 8" xfId="57"/>
    <cellStyle name="A4 Small 210 x 297 mm" xfId="58"/>
    <cellStyle name="Normal_2008 CCTV Channel Price Guildeline-Final 2" xfId="59"/>
    <cellStyle name="Style 1" xfId="60"/>
    <cellStyle name="常规 11" xfId="61"/>
    <cellStyle name="常规 2" xfId="62"/>
    <cellStyle name="常规 2 2" xfId="63"/>
    <cellStyle name="常规 20" xfId="64"/>
    <cellStyle name="常规 22" xfId="65"/>
    <cellStyle name="常规 25" xfId="66"/>
    <cellStyle name="常规 3" xfId="67"/>
    <cellStyle name="常规 4" xfId="68"/>
    <cellStyle name="常规 5" xfId="69"/>
    <cellStyle name="常规 6" xfId="70"/>
    <cellStyle name="常规 9" xfId="71"/>
    <cellStyle name="千位分隔 2" xfId="72"/>
    <cellStyle name="样式 1" xfId="73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52</xdr:row>
      <xdr:rowOff>77470</xdr:rowOff>
    </xdr:from>
    <xdr:to>
      <xdr:col>9</xdr:col>
      <xdr:colOff>85725</xdr:colOff>
      <xdr:row>52</xdr:row>
      <xdr:rowOff>607695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48780" y="19346545"/>
          <a:ext cx="771525" cy="5302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H238"/>
  <sheetViews>
    <sheetView tabSelected="1" view="pageBreakPreview" zoomScale="130" zoomScaleNormal="100" workbookViewId="0">
      <pane ySplit="2" topLeftCell="A3" activePane="bottomLeft" state="frozen"/>
      <selection/>
      <selection pane="bottomLeft" activeCell="J4" sqref="J4"/>
    </sheetView>
  </sheetViews>
  <sheetFormatPr defaultColWidth="9" defaultRowHeight="14.25" outlineLevelCol="7"/>
  <cols>
    <col min="1" max="1" width="4.63333333333333" style="9" customWidth="1"/>
    <col min="2" max="2" width="15.6333333333333" style="10" customWidth="1"/>
    <col min="3" max="3" width="8.63333333333333" style="10" customWidth="1"/>
    <col min="4" max="4" width="5.63333333333333" style="9" customWidth="1"/>
    <col min="5" max="6" width="7.63333333333333" style="11" customWidth="1"/>
    <col min="7" max="7" width="10.6333333333333" style="11" customWidth="1"/>
    <col min="8" max="8" width="28.1333333333333" style="10" customWidth="1"/>
    <col min="9" max="16381" width="9" style="12"/>
    <col min="16383" max="16384" width="9" style="12"/>
  </cols>
  <sheetData>
    <row r="1" ht="30" customHeight="1" spans="1:8">
      <c r="A1" s="13" t="s">
        <v>0</v>
      </c>
      <c r="B1" s="14"/>
      <c r="C1" s="14"/>
      <c r="D1" s="14"/>
      <c r="E1" s="15"/>
      <c r="F1" s="15"/>
      <c r="G1" s="15"/>
      <c r="H1" s="14"/>
    </row>
    <row r="2" s="1" customFormat="1" ht="29.25" customHeight="1" spans="1:8">
      <c r="A2" s="16" t="s">
        <v>1</v>
      </c>
      <c r="B2" s="17" t="s">
        <v>2</v>
      </c>
      <c r="C2" s="17" t="s">
        <v>3</v>
      </c>
      <c r="D2" s="16" t="s">
        <v>4</v>
      </c>
      <c r="E2" s="18" t="s">
        <v>5</v>
      </c>
      <c r="F2" s="18" t="s">
        <v>6</v>
      </c>
      <c r="G2" s="18" t="s">
        <v>7</v>
      </c>
      <c r="H2" s="16" t="s">
        <v>8</v>
      </c>
    </row>
    <row r="3" s="2" customFormat="1" ht="27.95" customHeight="1" spans="1:8">
      <c r="A3" s="19" t="s">
        <v>9</v>
      </c>
      <c r="B3" s="20"/>
      <c r="C3" s="20"/>
      <c r="D3" s="20"/>
      <c r="E3" s="21"/>
      <c r="F3" s="21"/>
      <c r="G3" s="21"/>
      <c r="H3" s="22"/>
    </row>
    <row r="4" ht="27.95" customHeight="1" spans="1:8">
      <c r="A4" s="23">
        <v>1</v>
      </c>
      <c r="B4" s="24" t="s">
        <v>10</v>
      </c>
      <c r="C4" s="25"/>
      <c r="D4" s="26" t="s">
        <v>11</v>
      </c>
      <c r="E4" s="27">
        <v>94.6</v>
      </c>
      <c r="F4" s="28"/>
      <c r="G4" s="27">
        <f>F4*E4</f>
        <v>0</v>
      </c>
      <c r="H4" s="24" t="s">
        <v>12</v>
      </c>
    </row>
    <row r="5" ht="27.95" customHeight="1" spans="1:8">
      <c r="A5" s="23">
        <v>2</v>
      </c>
      <c r="B5" s="24" t="s">
        <v>13</v>
      </c>
      <c r="C5" s="25"/>
      <c r="D5" s="26" t="s">
        <v>14</v>
      </c>
      <c r="E5" s="27">
        <v>1</v>
      </c>
      <c r="F5" s="28"/>
      <c r="G5" s="27">
        <f t="shared" ref="G5:G10" si="0">F5*E5</f>
        <v>0</v>
      </c>
      <c r="H5" s="24" t="s">
        <v>12</v>
      </c>
    </row>
    <row r="6" customFormat="1" ht="27.95" customHeight="1" spans="1:8">
      <c r="A6" s="23">
        <v>3</v>
      </c>
      <c r="B6" s="24" t="s">
        <v>15</v>
      </c>
      <c r="C6" s="25"/>
      <c r="D6" s="26" t="s">
        <v>11</v>
      </c>
      <c r="E6" s="27">
        <v>43</v>
      </c>
      <c r="F6" s="28"/>
      <c r="G6" s="27">
        <f t="shared" si="0"/>
        <v>0</v>
      </c>
      <c r="H6" s="24" t="s">
        <v>16</v>
      </c>
    </row>
    <row r="7" customFormat="1" ht="27.95" customHeight="1" spans="1:8">
      <c r="A7" s="23">
        <v>4</v>
      </c>
      <c r="B7" s="24" t="s">
        <v>17</v>
      </c>
      <c r="C7" s="25"/>
      <c r="D7" s="26" t="s">
        <v>11</v>
      </c>
      <c r="E7" s="27">
        <f>12.8*2.4</f>
        <v>30.72</v>
      </c>
      <c r="F7" s="28"/>
      <c r="G7" s="27">
        <f t="shared" si="0"/>
        <v>0</v>
      </c>
      <c r="H7" s="24" t="s">
        <v>16</v>
      </c>
    </row>
    <row r="8" s="3" customFormat="1" ht="42" customHeight="1" spans="1:8">
      <c r="A8" s="23">
        <v>5</v>
      </c>
      <c r="B8" s="24" t="s">
        <v>18</v>
      </c>
      <c r="C8" s="25"/>
      <c r="D8" s="26" t="s">
        <v>11</v>
      </c>
      <c r="E8" s="27">
        <f>229.8+62</f>
        <v>291.8</v>
      </c>
      <c r="F8" s="28"/>
      <c r="G8" s="27">
        <f t="shared" si="0"/>
        <v>0</v>
      </c>
      <c r="H8" s="24" t="s">
        <v>19</v>
      </c>
    </row>
    <row r="9" s="3" customFormat="1" ht="27.95" customHeight="1" spans="1:8">
      <c r="A9" s="23">
        <v>6</v>
      </c>
      <c r="B9" s="24" t="s">
        <v>20</v>
      </c>
      <c r="C9" s="25"/>
      <c r="D9" s="26" t="s">
        <v>21</v>
      </c>
      <c r="E9" s="27">
        <f>44.2+12.4</f>
        <v>56.6</v>
      </c>
      <c r="F9" s="28"/>
      <c r="G9" s="27">
        <f t="shared" si="0"/>
        <v>0</v>
      </c>
      <c r="H9" s="24" t="s">
        <v>22</v>
      </c>
    </row>
    <row r="10" s="4" customFormat="1" ht="27.95" customHeight="1" spans="1:8">
      <c r="A10" s="23">
        <v>7</v>
      </c>
      <c r="B10" s="24" t="s">
        <v>23</v>
      </c>
      <c r="C10" s="25"/>
      <c r="D10" s="26" t="s">
        <v>11</v>
      </c>
      <c r="E10" s="27">
        <f>12.8*2.4</f>
        <v>30.72</v>
      </c>
      <c r="F10" s="28"/>
      <c r="G10" s="27">
        <f t="shared" si="0"/>
        <v>0</v>
      </c>
      <c r="H10" s="24" t="s">
        <v>24</v>
      </c>
    </row>
    <row r="11" ht="24" customHeight="1" spans="1:8">
      <c r="A11" s="29"/>
      <c r="B11" s="30"/>
      <c r="C11" s="25"/>
      <c r="D11" s="25"/>
      <c r="E11" s="27"/>
      <c r="F11" s="31" t="s">
        <v>25</v>
      </c>
      <c r="G11" s="31">
        <f>SUM(G4:G10)</f>
        <v>0</v>
      </c>
      <c r="H11" s="30"/>
    </row>
    <row r="12" customFormat="1" ht="27.95" customHeight="1" spans="1:8">
      <c r="A12" s="19" t="s">
        <v>26</v>
      </c>
      <c r="B12" s="20"/>
      <c r="C12" s="20"/>
      <c r="D12" s="20"/>
      <c r="E12" s="21"/>
      <c r="F12" s="21"/>
      <c r="G12" s="21"/>
      <c r="H12" s="22"/>
    </row>
    <row r="13" ht="39" customHeight="1" spans="1:8">
      <c r="A13" s="29">
        <v>1</v>
      </c>
      <c r="B13" s="24" t="s">
        <v>27</v>
      </c>
      <c r="C13" s="25"/>
      <c r="D13" s="26" t="s">
        <v>11</v>
      </c>
      <c r="E13" s="28">
        <v>366.7</v>
      </c>
      <c r="F13" s="28"/>
      <c r="G13" s="27">
        <f>F13*E13</f>
        <v>0</v>
      </c>
      <c r="H13" s="24" t="s">
        <v>28</v>
      </c>
    </row>
    <row r="14" ht="36.95" customHeight="1" spans="1:8">
      <c r="A14" s="29">
        <v>2</v>
      </c>
      <c r="B14" s="24" t="s">
        <v>29</v>
      </c>
      <c r="C14" s="25"/>
      <c r="D14" s="26" t="s">
        <v>21</v>
      </c>
      <c r="E14" s="28">
        <v>108</v>
      </c>
      <c r="F14" s="28"/>
      <c r="G14" s="27">
        <f>F14*E14</f>
        <v>0</v>
      </c>
      <c r="H14" s="24" t="s">
        <v>30</v>
      </c>
    </row>
    <row r="15" ht="27.95" customHeight="1" spans="1:8">
      <c r="A15" s="29">
        <v>3</v>
      </c>
      <c r="B15" s="24" t="s">
        <v>31</v>
      </c>
      <c r="C15" s="25"/>
      <c r="D15" s="26" t="s">
        <v>21</v>
      </c>
      <c r="E15" s="28">
        <v>3.5</v>
      </c>
      <c r="F15" s="28"/>
      <c r="G15" s="27">
        <f>F15*E15</f>
        <v>0</v>
      </c>
      <c r="H15" s="24" t="s">
        <v>32</v>
      </c>
    </row>
    <row r="16" s="5" customFormat="1" ht="27.95" customHeight="1" spans="1:8">
      <c r="A16" s="29">
        <v>4</v>
      </c>
      <c r="B16" s="32" t="s">
        <v>33</v>
      </c>
      <c r="C16" s="33" t="s">
        <v>34</v>
      </c>
      <c r="D16" s="34" t="s">
        <v>11</v>
      </c>
      <c r="E16" s="35">
        <v>281.4</v>
      </c>
      <c r="F16" s="35"/>
      <c r="G16" s="36">
        <f t="shared" ref="G16:G33" si="1">F16*E16</f>
        <v>0</v>
      </c>
      <c r="H16" s="24" t="s">
        <v>35</v>
      </c>
    </row>
    <row r="17" s="5" customFormat="1" ht="51" customHeight="1" spans="1:8">
      <c r="A17" s="29">
        <v>5</v>
      </c>
      <c r="B17" s="32" t="s">
        <v>36</v>
      </c>
      <c r="C17" s="33" t="s">
        <v>37</v>
      </c>
      <c r="D17" s="34" t="s">
        <v>11</v>
      </c>
      <c r="E17" s="35">
        <v>126</v>
      </c>
      <c r="F17" s="35"/>
      <c r="G17" s="36">
        <f t="shared" si="1"/>
        <v>0</v>
      </c>
      <c r="H17" s="32" t="s">
        <v>38</v>
      </c>
    </row>
    <row r="18" s="5" customFormat="1" ht="36" customHeight="1" spans="1:8">
      <c r="A18" s="29">
        <v>6</v>
      </c>
      <c r="B18" s="32" t="s">
        <v>39</v>
      </c>
      <c r="C18" s="33" t="s">
        <v>34</v>
      </c>
      <c r="D18" s="34" t="s">
        <v>11</v>
      </c>
      <c r="E18" s="35">
        <v>126</v>
      </c>
      <c r="F18" s="35"/>
      <c r="G18" s="36">
        <f t="shared" si="1"/>
        <v>0</v>
      </c>
      <c r="H18" s="24" t="s">
        <v>40</v>
      </c>
    </row>
    <row r="19" s="5" customFormat="1" ht="27.95" customHeight="1" spans="1:8">
      <c r="A19" s="29">
        <v>7</v>
      </c>
      <c r="B19" s="32" t="s">
        <v>41</v>
      </c>
      <c r="C19" s="33" t="s">
        <v>34</v>
      </c>
      <c r="D19" s="34" t="s">
        <v>11</v>
      </c>
      <c r="E19" s="35">
        <v>637</v>
      </c>
      <c r="F19" s="35"/>
      <c r="G19" s="36">
        <f t="shared" si="1"/>
        <v>0</v>
      </c>
      <c r="H19" s="32" t="s">
        <v>42</v>
      </c>
    </row>
    <row r="20" s="5" customFormat="1" ht="27.95" customHeight="1" spans="1:8">
      <c r="A20" s="29">
        <v>8</v>
      </c>
      <c r="B20" s="32" t="s">
        <v>43</v>
      </c>
      <c r="C20" s="33"/>
      <c r="D20" s="34" t="s">
        <v>11</v>
      </c>
      <c r="E20" s="35">
        <v>14.7</v>
      </c>
      <c r="F20" s="35"/>
      <c r="G20" s="36">
        <f t="shared" si="1"/>
        <v>0</v>
      </c>
      <c r="H20" s="32" t="s">
        <v>44</v>
      </c>
    </row>
    <row r="21" s="5" customFormat="1" ht="27.95" customHeight="1" spans="1:8">
      <c r="A21" s="29">
        <v>9</v>
      </c>
      <c r="B21" s="32" t="s">
        <v>45</v>
      </c>
      <c r="C21" s="33"/>
      <c r="D21" s="34" t="s">
        <v>11</v>
      </c>
      <c r="E21" s="35">
        <v>22.4</v>
      </c>
      <c r="F21" s="35"/>
      <c r="G21" s="36">
        <f t="shared" si="1"/>
        <v>0</v>
      </c>
      <c r="H21" s="24" t="s">
        <v>46</v>
      </c>
    </row>
    <row r="22" customFormat="1" ht="27.95" customHeight="1" spans="1:8">
      <c r="A22" s="29">
        <v>10</v>
      </c>
      <c r="B22" s="24" t="s">
        <v>47</v>
      </c>
      <c r="C22" s="25"/>
      <c r="D22" s="34" t="s">
        <v>11</v>
      </c>
      <c r="E22" s="28">
        <v>12.4</v>
      </c>
      <c r="F22" s="28"/>
      <c r="G22" s="27">
        <f t="shared" si="1"/>
        <v>0</v>
      </c>
      <c r="H22" s="24" t="s">
        <v>48</v>
      </c>
    </row>
    <row r="23" customFormat="1" ht="27.95" customHeight="1" spans="1:8">
      <c r="A23" s="29">
        <v>11</v>
      </c>
      <c r="B23" s="24" t="s">
        <v>49</v>
      </c>
      <c r="C23" s="25"/>
      <c r="D23" s="34" t="s">
        <v>50</v>
      </c>
      <c r="E23" s="28">
        <v>110</v>
      </c>
      <c r="F23" s="28"/>
      <c r="G23" s="27">
        <f t="shared" si="1"/>
        <v>0</v>
      </c>
      <c r="H23" s="24" t="s">
        <v>51</v>
      </c>
    </row>
    <row r="24" s="5" customFormat="1" ht="27.95" customHeight="1" spans="1:8">
      <c r="A24" s="29">
        <v>12</v>
      </c>
      <c r="B24" s="32" t="s">
        <v>52</v>
      </c>
      <c r="C24" s="33"/>
      <c r="D24" s="34" t="s">
        <v>11</v>
      </c>
      <c r="E24" s="35">
        <v>10.5</v>
      </c>
      <c r="F24" s="35"/>
      <c r="G24" s="36">
        <f t="shared" si="1"/>
        <v>0</v>
      </c>
      <c r="H24" s="24" t="s">
        <v>46</v>
      </c>
    </row>
    <row r="25" s="5" customFormat="1" ht="27.95" customHeight="1" spans="1:8">
      <c r="A25" s="29">
        <v>13</v>
      </c>
      <c r="B25" s="32" t="s">
        <v>53</v>
      </c>
      <c r="C25" s="33"/>
      <c r="D25" s="34" t="s">
        <v>11</v>
      </c>
      <c r="E25" s="35">
        <v>6</v>
      </c>
      <c r="F25" s="35"/>
      <c r="G25" s="36">
        <f t="shared" si="1"/>
        <v>0</v>
      </c>
      <c r="H25" s="24" t="s">
        <v>54</v>
      </c>
    </row>
    <row r="26" customFormat="1" ht="27.95" customHeight="1" spans="1:8">
      <c r="A26" s="29">
        <v>14</v>
      </c>
      <c r="B26" s="24" t="s">
        <v>55</v>
      </c>
      <c r="C26" s="25"/>
      <c r="D26" s="34" t="s">
        <v>21</v>
      </c>
      <c r="E26" s="28">
        <v>8.6</v>
      </c>
      <c r="F26" s="28"/>
      <c r="G26" s="27">
        <f t="shared" si="1"/>
        <v>0</v>
      </c>
      <c r="H26" s="24" t="s">
        <v>56</v>
      </c>
    </row>
    <row r="27" customFormat="1" ht="27.95" customHeight="1" spans="1:8">
      <c r="A27" s="29">
        <v>15</v>
      </c>
      <c r="B27" s="24" t="s">
        <v>57</v>
      </c>
      <c r="C27" s="25"/>
      <c r="D27" s="34" t="s">
        <v>21</v>
      </c>
      <c r="E27" s="28">
        <v>8.6</v>
      </c>
      <c r="F27" s="28"/>
      <c r="G27" s="27">
        <f t="shared" si="1"/>
        <v>0</v>
      </c>
      <c r="H27" s="24" t="s">
        <v>58</v>
      </c>
    </row>
    <row r="28" customFormat="1" ht="27.95" customHeight="1" spans="1:8">
      <c r="A28" s="29">
        <v>16</v>
      </c>
      <c r="B28" s="24" t="s">
        <v>59</v>
      </c>
      <c r="C28" s="25"/>
      <c r="D28" s="34" t="s">
        <v>11</v>
      </c>
      <c r="E28" s="28">
        <v>12.3</v>
      </c>
      <c r="F28" s="28"/>
      <c r="G28" s="27">
        <f t="shared" si="1"/>
        <v>0</v>
      </c>
      <c r="H28" s="24" t="s">
        <v>60</v>
      </c>
    </row>
    <row r="29" customFormat="1" ht="27.95" customHeight="1" spans="1:8">
      <c r="A29" s="29">
        <v>17</v>
      </c>
      <c r="B29" s="24" t="s">
        <v>47</v>
      </c>
      <c r="C29" s="25"/>
      <c r="D29" s="34" t="s">
        <v>11</v>
      </c>
      <c r="E29" s="28">
        <v>33.9</v>
      </c>
      <c r="F29" s="28"/>
      <c r="G29" s="27">
        <f t="shared" si="1"/>
        <v>0</v>
      </c>
      <c r="H29" s="24" t="s">
        <v>61</v>
      </c>
    </row>
    <row r="30" customFormat="1" ht="27.95" customHeight="1" spans="1:8">
      <c r="A30" s="29">
        <v>18</v>
      </c>
      <c r="B30" s="24" t="s">
        <v>62</v>
      </c>
      <c r="C30" s="25"/>
      <c r="D30" s="34" t="s">
        <v>11</v>
      </c>
      <c r="E30" s="28">
        <v>5.8</v>
      </c>
      <c r="F30" s="28"/>
      <c r="G30" s="27">
        <f t="shared" si="1"/>
        <v>0</v>
      </c>
      <c r="H30" s="24" t="s">
        <v>63</v>
      </c>
    </row>
    <row r="31" s="5" customFormat="1" ht="27.95" customHeight="1" spans="1:8">
      <c r="A31" s="29">
        <v>19</v>
      </c>
      <c r="B31" s="32" t="s">
        <v>64</v>
      </c>
      <c r="C31" s="33"/>
      <c r="D31" s="34" t="s">
        <v>11</v>
      </c>
      <c r="E31" s="35">
        <v>8.6</v>
      </c>
      <c r="F31" s="35"/>
      <c r="G31" s="36">
        <f t="shared" si="1"/>
        <v>0</v>
      </c>
      <c r="H31" s="32" t="s">
        <v>65</v>
      </c>
    </row>
    <row r="32" customFormat="1" ht="27.95" customHeight="1" spans="1:8">
      <c r="A32" s="29">
        <v>20</v>
      </c>
      <c r="B32" s="24" t="s">
        <v>66</v>
      </c>
      <c r="C32" s="25"/>
      <c r="D32" s="34" t="s">
        <v>11</v>
      </c>
      <c r="E32" s="28">
        <v>26.6</v>
      </c>
      <c r="F32" s="28"/>
      <c r="G32" s="27">
        <f t="shared" si="1"/>
        <v>0</v>
      </c>
      <c r="H32" s="24" t="s">
        <v>67</v>
      </c>
    </row>
    <row r="33" s="5" customFormat="1" ht="27.95" customHeight="1" spans="1:8">
      <c r="A33" s="29">
        <v>21</v>
      </c>
      <c r="B33" s="32" t="s">
        <v>68</v>
      </c>
      <c r="C33" s="33"/>
      <c r="D33" s="34" t="s">
        <v>21</v>
      </c>
      <c r="E33" s="35">
        <v>18.5</v>
      </c>
      <c r="F33" s="35"/>
      <c r="G33" s="36">
        <f t="shared" si="1"/>
        <v>0</v>
      </c>
      <c r="H33" s="32" t="s">
        <v>69</v>
      </c>
    </row>
    <row r="34" customFormat="1" ht="27.95" customHeight="1" spans="1:8">
      <c r="A34" s="29">
        <v>22</v>
      </c>
      <c r="B34" s="24" t="s">
        <v>70</v>
      </c>
      <c r="C34" s="25"/>
      <c r="D34" s="34" t="s">
        <v>11</v>
      </c>
      <c r="E34" s="28">
        <v>62.7</v>
      </c>
      <c r="F34" s="28"/>
      <c r="G34" s="27">
        <f t="shared" ref="G34:G47" si="2">F34*E34</f>
        <v>0</v>
      </c>
      <c r="H34" s="24" t="s">
        <v>67</v>
      </c>
    </row>
    <row r="35" customFormat="1" ht="27.95" customHeight="1" spans="1:8">
      <c r="A35" s="29">
        <v>23</v>
      </c>
      <c r="B35" s="24" t="s">
        <v>71</v>
      </c>
      <c r="C35" s="25"/>
      <c r="D35" s="34" t="s">
        <v>11</v>
      </c>
      <c r="E35" s="28">
        <v>27.5</v>
      </c>
      <c r="F35" s="28"/>
      <c r="G35" s="27">
        <f t="shared" si="2"/>
        <v>0</v>
      </c>
      <c r="H35" s="24" t="s">
        <v>72</v>
      </c>
    </row>
    <row r="36" s="5" customFormat="1" ht="27.95" customHeight="1" spans="1:8">
      <c r="A36" s="29">
        <v>24</v>
      </c>
      <c r="B36" s="32" t="s">
        <v>73</v>
      </c>
      <c r="C36" s="33"/>
      <c r="D36" s="34" t="s">
        <v>21</v>
      </c>
      <c r="E36" s="35">
        <v>60.9</v>
      </c>
      <c r="F36" s="35"/>
      <c r="G36" s="36">
        <f t="shared" si="2"/>
        <v>0</v>
      </c>
      <c r="H36" s="32" t="s">
        <v>69</v>
      </c>
    </row>
    <row r="37" customFormat="1" ht="27.95" customHeight="1" spans="1:8">
      <c r="A37" s="29">
        <v>25</v>
      </c>
      <c r="B37" s="24" t="s">
        <v>74</v>
      </c>
      <c r="C37" s="25"/>
      <c r="D37" s="34" t="s">
        <v>21</v>
      </c>
      <c r="E37" s="28">
        <v>5.4</v>
      </c>
      <c r="F37" s="28"/>
      <c r="G37" s="27">
        <f t="shared" si="2"/>
        <v>0</v>
      </c>
      <c r="H37" s="24" t="s">
        <v>75</v>
      </c>
    </row>
    <row r="38" customFormat="1" ht="27.95" customHeight="1" spans="1:8">
      <c r="A38" s="29">
        <v>26</v>
      </c>
      <c r="B38" s="24" t="s">
        <v>76</v>
      </c>
      <c r="C38" s="25"/>
      <c r="D38" s="34" t="s">
        <v>21</v>
      </c>
      <c r="E38" s="28">
        <v>2.8</v>
      </c>
      <c r="F38" s="28"/>
      <c r="G38" s="27">
        <f t="shared" si="2"/>
        <v>0</v>
      </c>
      <c r="H38" s="24" t="s">
        <v>77</v>
      </c>
    </row>
    <row r="39" customFormat="1" ht="27.95" customHeight="1" spans="1:8">
      <c r="A39" s="29">
        <v>27</v>
      </c>
      <c r="B39" s="24" t="s">
        <v>78</v>
      </c>
      <c r="C39" s="25"/>
      <c r="D39" s="34" t="s">
        <v>11</v>
      </c>
      <c r="E39" s="28">
        <v>31.4</v>
      </c>
      <c r="F39" s="28"/>
      <c r="G39" s="27">
        <f t="shared" si="2"/>
        <v>0</v>
      </c>
      <c r="H39" s="24" t="s">
        <v>67</v>
      </c>
    </row>
    <row r="40" s="5" customFormat="1" ht="27.95" customHeight="1" spans="1:8">
      <c r="A40" s="29">
        <v>28</v>
      </c>
      <c r="B40" s="32" t="s">
        <v>79</v>
      </c>
      <c r="C40" s="33"/>
      <c r="D40" s="34" t="s">
        <v>21</v>
      </c>
      <c r="E40" s="35">
        <v>28</v>
      </c>
      <c r="F40" s="35"/>
      <c r="G40" s="36">
        <f t="shared" si="2"/>
        <v>0</v>
      </c>
      <c r="H40" s="32" t="s">
        <v>69</v>
      </c>
    </row>
    <row r="41" customFormat="1" ht="27.95" customHeight="1" spans="1:8">
      <c r="A41" s="29">
        <v>29</v>
      </c>
      <c r="B41" s="24" t="s">
        <v>80</v>
      </c>
      <c r="C41" s="25"/>
      <c r="D41" s="34" t="s">
        <v>21</v>
      </c>
      <c r="E41" s="28">
        <v>16.5</v>
      </c>
      <c r="F41" s="28"/>
      <c r="G41" s="27">
        <f t="shared" si="2"/>
        <v>0</v>
      </c>
      <c r="H41" s="24" t="s">
        <v>48</v>
      </c>
    </row>
    <row r="42" s="5" customFormat="1" ht="27.95" customHeight="1" spans="1:8">
      <c r="A42" s="29">
        <v>30</v>
      </c>
      <c r="B42" s="32" t="s">
        <v>81</v>
      </c>
      <c r="C42" s="33"/>
      <c r="D42" s="34" t="s">
        <v>21</v>
      </c>
      <c r="E42" s="35">
        <v>12.7</v>
      </c>
      <c r="F42" s="35"/>
      <c r="G42" s="36">
        <f t="shared" si="2"/>
        <v>0</v>
      </c>
      <c r="H42" s="32" t="s">
        <v>69</v>
      </c>
    </row>
    <row r="43" s="5" customFormat="1" ht="27.95" customHeight="1" spans="1:8">
      <c r="A43" s="29">
        <v>31</v>
      </c>
      <c r="B43" s="32" t="s">
        <v>82</v>
      </c>
      <c r="C43" s="33"/>
      <c r="D43" s="34" t="s">
        <v>11</v>
      </c>
      <c r="E43" s="35">
        <v>6.7</v>
      </c>
      <c r="F43" s="35"/>
      <c r="G43" s="36">
        <f t="shared" si="2"/>
        <v>0</v>
      </c>
      <c r="H43" s="32" t="s">
        <v>83</v>
      </c>
    </row>
    <row r="44" s="5" customFormat="1" ht="27.95" customHeight="1" spans="1:8">
      <c r="A44" s="29">
        <v>32</v>
      </c>
      <c r="B44" s="32" t="s">
        <v>84</v>
      </c>
      <c r="C44" s="33"/>
      <c r="D44" s="34" t="s">
        <v>85</v>
      </c>
      <c r="E44" s="35">
        <v>1</v>
      </c>
      <c r="F44" s="35"/>
      <c r="G44" s="36">
        <f t="shared" si="2"/>
        <v>0</v>
      </c>
      <c r="H44" s="32" t="s">
        <v>86</v>
      </c>
    </row>
    <row r="45" s="5" customFormat="1" ht="27.95" customHeight="1" spans="1:8">
      <c r="A45" s="29">
        <v>33</v>
      </c>
      <c r="B45" s="32" t="s">
        <v>87</v>
      </c>
      <c r="C45" s="33"/>
      <c r="D45" s="34" t="s">
        <v>21</v>
      </c>
      <c r="E45" s="35">
        <v>5.9</v>
      </c>
      <c r="F45" s="35"/>
      <c r="G45" s="36">
        <f t="shared" si="2"/>
        <v>0</v>
      </c>
      <c r="H45" s="32" t="s">
        <v>88</v>
      </c>
    </row>
    <row r="46" s="5" customFormat="1" ht="27.95" customHeight="1" spans="1:8">
      <c r="A46" s="29">
        <v>34</v>
      </c>
      <c r="B46" s="32" t="s">
        <v>89</v>
      </c>
      <c r="C46" s="33" t="s">
        <v>90</v>
      </c>
      <c r="D46" s="34" t="s">
        <v>85</v>
      </c>
      <c r="E46" s="35">
        <v>1</v>
      </c>
      <c r="F46" s="35"/>
      <c r="G46" s="36">
        <f t="shared" si="2"/>
        <v>0</v>
      </c>
      <c r="H46" s="32" t="s">
        <v>91</v>
      </c>
    </row>
    <row r="47" s="5" customFormat="1" ht="27.95" customHeight="1" spans="1:8">
      <c r="A47" s="29">
        <v>35</v>
      </c>
      <c r="B47" s="32" t="s">
        <v>92</v>
      </c>
      <c r="C47" s="33"/>
      <c r="D47" s="34" t="s">
        <v>21</v>
      </c>
      <c r="E47" s="35">
        <v>50.7</v>
      </c>
      <c r="F47" s="35"/>
      <c r="G47" s="36">
        <f t="shared" si="2"/>
        <v>0</v>
      </c>
      <c r="H47" s="24" t="s">
        <v>48</v>
      </c>
    </row>
    <row r="48" ht="27" customHeight="1" spans="1:8">
      <c r="A48" s="29"/>
      <c r="B48" s="30"/>
      <c r="C48" s="25"/>
      <c r="D48" s="25"/>
      <c r="E48" s="27"/>
      <c r="F48" s="31" t="s">
        <v>25</v>
      </c>
      <c r="G48" s="31">
        <f>SUM(G13:G47)</f>
        <v>0</v>
      </c>
      <c r="H48" s="30"/>
    </row>
    <row r="49" ht="24.95" customHeight="1" spans="1:8">
      <c r="A49" s="19" t="s">
        <v>93</v>
      </c>
      <c r="B49" s="20"/>
      <c r="C49" s="20"/>
      <c r="D49" s="20"/>
      <c r="E49" s="21"/>
      <c r="F49" s="21"/>
      <c r="G49" s="21"/>
      <c r="H49" s="22"/>
    </row>
    <row r="50" ht="32.1" customHeight="1" spans="1:8">
      <c r="A50" s="29">
        <v>1</v>
      </c>
      <c r="B50" s="24" t="s">
        <v>27</v>
      </c>
      <c r="C50" s="25"/>
      <c r="D50" s="26" t="s">
        <v>11</v>
      </c>
      <c r="E50" s="28">
        <v>53</v>
      </c>
      <c r="F50" s="28"/>
      <c r="G50" s="27">
        <f>F50*E50</f>
        <v>0</v>
      </c>
      <c r="H50" s="24" t="s">
        <v>28</v>
      </c>
    </row>
    <row r="51" ht="27" customHeight="1" spans="1:8">
      <c r="A51" s="29">
        <v>2</v>
      </c>
      <c r="B51" s="24" t="s">
        <v>29</v>
      </c>
      <c r="C51" s="25"/>
      <c r="D51" s="26" t="s">
        <v>21</v>
      </c>
      <c r="E51" s="28">
        <v>44.5</v>
      </c>
      <c r="F51" s="28"/>
      <c r="G51" s="27">
        <f t="shared" ref="G51:G59" si="3">F51*E51</f>
        <v>0</v>
      </c>
      <c r="H51" s="24" t="s">
        <v>30</v>
      </c>
    </row>
    <row r="52" s="5" customFormat="1" ht="27.95" customHeight="1" spans="1:8">
      <c r="A52" s="29">
        <v>3</v>
      </c>
      <c r="B52" s="32" t="s">
        <v>33</v>
      </c>
      <c r="C52" s="33" t="s">
        <v>34</v>
      </c>
      <c r="D52" s="34" t="s">
        <v>11</v>
      </c>
      <c r="E52" s="35">
        <v>133.5</v>
      </c>
      <c r="F52" s="35"/>
      <c r="G52" s="27">
        <f t="shared" si="3"/>
        <v>0</v>
      </c>
      <c r="H52" s="24" t="s">
        <v>40</v>
      </c>
    </row>
    <row r="53" s="5" customFormat="1" ht="54" customHeight="1" spans="1:8">
      <c r="A53" s="29">
        <v>4</v>
      </c>
      <c r="B53" s="24" t="s">
        <v>36</v>
      </c>
      <c r="C53" s="25" t="s">
        <v>37</v>
      </c>
      <c r="D53" s="26" t="s">
        <v>11</v>
      </c>
      <c r="E53" s="28">
        <v>27</v>
      </c>
      <c r="F53" s="28"/>
      <c r="G53" s="27">
        <f t="shared" si="3"/>
        <v>0</v>
      </c>
      <c r="H53" s="24" t="s">
        <v>38</v>
      </c>
    </row>
    <row r="54" s="5" customFormat="1" ht="36" customHeight="1" spans="1:8">
      <c r="A54" s="29">
        <v>5</v>
      </c>
      <c r="B54" s="32" t="s">
        <v>39</v>
      </c>
      <c r="C54" s="33" t="s">
        <v>34</v>
      </c>
      <c r="D54" s="34" t="s">
        <v>11</v>
      </c>
      <c r="E54" s="35">
        <v>27</v>
      </c>
      <c r="F54" s="35"/>
      <c r="G54" s="27">
        <f t="shared" si="3"/>
        <v>0</v>
      </c>
      <c r="H54" s="24" t="s">
        <v>40</v>
      </c>
    </row>
    <row r="55" s="5" customFormat="1" ht="27.95" customHeight="1" spans="1:8">
      <c r="A55" s="29">
        <v>6</v>
      </c>
      <c r="B55" s="32" t="s">
        <v>41</v>
      </c>
      <c r="C55" s="33" t="s">
        <v>34</v>
      </c>
      <c r="D55" s="34" t="s">
        <v>11</v>
      </c>
      <c r="E55" s="35">
        <v>320</v>
      </c>
      <c r="F55" s="35"/>
      <c r="G55" s="27">
        <f t="shared" si="3"/>
        <v>0</v>
      </c>
      <c r="H55" s="32" t="s">
        <v>42</v>
      </c>
    </row>
    <row r="56" customFormat="1" ht="27.95" customHeight="1" spans="1:8">
      <c r="A56" s="29">
        <v>7</v>
      </c>
      <c r="B56" s="24" t="s">
        <v>62</v>
      </c>
      <c r="C56" s="25"/>
      <c r="D56" s="34" t="s">
        <v>11</v>
      </c>
      <c r="E56" s="28">
        <v>16.8</v>
      </c>
      <c r="F56" s="28"/>
      <c r="G56" s="27">
        <f t="shared" si="3"/>
        <v>0</v>
      </c>
      <c r="H56" s="24" t="s">
        <v>63</v>
      </c>
    </row>
    <row r="57" s="5" customFormat="1" ht="27.95" customHeight="1" spans="1:8">
      <c r="A57" s="29">
        <v>8</v>
      </c>
      <c r="B57" s="32" t="s">
        <v>94</v>
      </c>
      <c r="C57" s="33"/>
      <c r="D57" s="34" t="s">
        <v>11</v>
      </c>
      <c r="E57" s="35">
        <v>3.2</v>
      </c>
      <c r="F57" s="35"/>
      <c r="G57" s="27">
        <f t="shared" si="3"/>
        <v>0</v>
      </c>
      <c r="H57" s="32" t="s">
        <v>95</v>
      </c>
    </row>
    <row r="58" s="5" customFormat="1" ht="27.95" customHeight="1" spans="1:8">
      <c r="A58" s="29">
        <v>9</v>
      </c>
      <c r="B58" s="32" t="s">
        <v>96</v>
      </c>
      <c r="C58" s="33"/>
      <c r="D58" s="34" t="s">
        <v>85</v>
      </c>
      <c r="E58" s="35">
        <v>2</v>
      </c>
      <c r="F58" s="35"/>
      <c r="G58" s="27">
        <f t="shared" si="3"/>
        <v>0</v>
      </c>
      <c r="H58" s="32" t="s">
        <v>86</v>
      </c>
    </row>
    <row r="59" s="5" customFormat="1" ht="27.95" customHeight="1" spans="1:8">
      <c r="A59" s="29">
        <v>10</v>
      </c>
      <c r="B59" s="32" t="s">
        <v>89</v>
      </c>
      <c r="C59" s="33" t="s">
        <v>90</v>
      </c>
      <c r="D59" s="34" t="s">
        <v>85</v>
      </c>
      <c r="E59" s="35">
        <v>2</v>
      </c>
      <c r="F59" s="35"/>
      <c r="G59" s="27">
        <f t="shared" si="3"/>
        <v>0</v>
      </c>
      <c r="H59" s="32" t="s">
        <v>91</v>
      </c>
    </row>
    <row r="60" s="6" customFormat="1" ht="29.1" customHeight="1" spans="1:8">
      <c r="A60" s="29"/>
      <c r="B60" s="30"/>
      <c r="C60" s="25"/>
      <c r="D60" s="25"/>
      <c r="E60" s="27"/>
      <c r="F60" s="31" t="s">
        <v>25</v>
      </c>
      <c r="G60" s="31">
        <f>SUM(G50:G59)</f>
        <v>0</v>
      </c>
      <c r="H60" s="30"/>
    </row>
    <row r="61" s="6" customFormat="1" ht="24.95" customHeight="1" spans="1:8">
      <c r="A61" s="19" t="s">
        <v>97</v>
      </c>
      <c r="B61" s="20"/>
      <c r="C61" s="20"/>
      <c r="D61" s="20"/>
      <c r="E61" s="21"/>
      <c r="F61" s="21"/>
      <c r="G61" s="21"/>
      <c r="H61" s="22"/>
    </row>
    <row r="62" ht="39" customHeight="1" spans="1:8">
      <c r="A62" s="29">
        <v>1</v>
      </c>
      <c r="B62" s="24" t="s">
        <v>27</v>
      </c>
      <c r="C62" s="25"/>
      <c r="D62" s="26" t="s">
        <v>11</v>
      </c>
      <c r="E62" s="28">
        <v>187.2</v>
      </c>
      <c r="F62" s="28"/>
      <c r="G62" s="27">
        <f t="shared" ref="G57:G66" si="4">F62*E62</f>
        <v>0</v>
      </c>
      <c r="H62" s="24" t="s">
        <v>28</v>
      </c>
    </row>
    <row r="63" ht="29.1" customHeight="1" spans="1:8">
      <c r="A63" s="29">
        <v>2</v>
      </c>
      <c r="B63" s="24" t="s">
        <v>29</v>
      </c>
      <c r="C63" s="25"/>
      <c r="D63" s="26" t="s">
        <v>21</v>
      </c>
      <c r="E63" s="28">
        <v>57.3</v>
      </c>
      <c r="F63" s="28"/>
      <c r="G63" s="27">
        <f t="shared" si="4"/>
        <v>0</v>
      </c>
      <c r="H63" s="24" t="s">
        <v>30</v>
      </c>
    </row>
    <row r="64" s="5" customFormat="1" ht="27.95" customHeight="1" spans="1:8">
      <c r="A64" s="29">
        <v>3</v>
      </c>
      <c r="B64" s="32" t="s">
        <v>33</v>
      </c>
      <c r="C64" s="33" t="s">
        <v>34</v>
      </c>
      <c r="D64" s="34" t="s">
        <v>11</v>
      </c>
      <c r="E64" s="35">
        <v>86</v>
      </c>
      <c r="F64" s="35"/>
      <c r="G64" s="36">
        <f t="shared" si="4"/>
        <v>0</v>
      </c>
      <c r="H64" s="24" t="s">
        <v>40</v>
      </c>
    </row>
    <row r="65" s="5" customFormat="1" ht="27.95" customHeight="1" spans="1:8">
      <c r="A65" s="29">
        <v>4</v>
      </c>
      <c r="B65" s="32" t="s">
        <v>41</v>
      </c>
      <c r="C65" s="33" t="s">
        <v>34</v>
      </c>
      <c r="D65" s="34" t="s">
        <v>11</v>
      </c>
      <c r="E65" s="35">
        <v>320</v>
      </c>
      <c r="F65" s="35"/>
      <c r="G65" s="36">
        <f t="shared" si="4"/>
        <v>0</v>
      </c>
      <c r="H65" s="32" t="s">
        <v>42</v>
      </c>
    </row>
    <row r="66" s="5" customFormat="1" ht="27.95" customHeight="1" spans="1:8">
      <c r="A66" s="29">
        <v>5</v>
      </c>
      <c r="B66" s="32" t="s">
        <v>64</v>
      </c>
      <c r="C66" s="33"/>
      <c r="D66" s="34" t="s">
        <v>11</v>
      </c>
      <c r="E66" s="35">
        <v>8</v>
      </c>
      <c r="F66" s="35"/>
      <c r="G66" s="36">
        <f t="shared" si="4"/>
        <v>0</v>
      </c>
      <c r="H66" s="32" t="s">
        <v>65</v>
      </c>
    </row>
    <row r="67" s="5" customFormat="1" ht="27.95" customHeight="1" spans="1:8">
      <c r="A67" s="29">
        <v>6</v>
      </c>
      <c r="B67" s="32" t="s">
        <v>84</v>
      </c>
      <c r="C67" s="33"/>
      <c r="D67" s="34" t="s">
        <v>85</v>
      </c>
      <c r="E67" s="35">
        <v>1</v>
      </c>
      <c r="F67" s="35"/>
      <c r="G67" s="36">
        <f t="shared" ref="G67:G77" si="5">F67*E67</f>
        <v>0</v>
      </c>
      <c r="H67" s="32" t="s">
        <v>86</v>
      </c>
    </row>
    <row r="68" s="5" customFormat="1" ht="27.95" customHeight="1" spans="1:8">
      <c r="A68" s="29">
        <v>7</v>
      </c>
      <c r="B68" s="32" t="s">
        <v>87</v>
      </c>
      <c r="C68" s="33"/>
      <c r="D68" s="34" t="s">
        <v>21</v>
      </c>
      <c r="E68" s="35">
        <v>7</v>
      </c>
      <c r="F68" s="35"/>
      <c r="G68" s="36">
        <f t="shared" si="5"/>
        <v>0</v>
      </c>
      <c r="H68" s="32" t="s">
        <v>88</v>
      </c>
    </row>
    <row r="69" s="5" customFormat="1" ht="27.95" customHeight="1" spans="1:8">
      <c r="A69" s="29">
        <v>8</v>
      </c>
      <c r="B69" s="32" t="s">
        <v>89</v>
      </c>
      <c r="C69" s="33" t="s">
        <v>90</v>
      </c>
      <c r="D69" s="34" t="s">
        <v>85</v>
      </c>
      <c r="E69" s="35">
        <v>1</v>
      </c>
      <c r="F69" s="35"/>
      <c r="G69" s="36">
        <f t="shared" si="5"/>
        <v>0</v>
      </c>
      <c r="H69" s="32" t="s">
        <v>91</v>
      </c>
    </row>
    <row r="70" s="6" customFormat="1" ht="27.95" customHeight="1" spans="1:8">
      <c r="A70" s="29"/>
      <c r="B70" s="30"/>
      <c r="C70" s="25"/>
      <c r="D70" s="25"/>
      <c r="E70" s="27"/>
      <c r="F70" s="31" t="s">
        <v>25</v>
      </c>
      <c r="G70" s="31">
        <f>SUM(G62:G69)</f>
        <v>0</v>
      </c>
      <c r="H70" s="30"/>
    </row>
    <row r="71" s="6" customFormat="1" ht="24.95" customHeight="1" spans="1:8">
      <c r="A71" s="19" t="s">
        <v>98</v>
      </c>
      <c r="B71" s="20"/>
      <c r="C71" s="20"/>
      <c r="D71" s="20"/>
      <c r="E71" s="21"/>
      <c r="F71" s="21"/>
      <c r="G71" s="21"/>
      <c r="H71" s="22"/>
    </row>
    <row r="72" ht="39" customHeight="1" spans="1:8">
      <c r="A72" s="29">
        <v>1</v>
      </c>
      <c r="B72" s="24" t="s">
        <v>27</v>
      </c>
      <c r="C72" s="25"/>
      <c r="D72" s="26" t="s">
        <v>11</v>
      </c>
      <c r="E72" s="28">
        <v>97</v>
      </c>
      <c r="F72" s="28"/>
      <c r="G72" s="27">
        <f t="shared" si="5"/>
        <v>0</v>
      </c>
      <c r="H72" s="24" t="s">
        <v>28</v>
      </c>
    </row>
    <row r="73" ht="30.95" customHeight="1" spans="1:8">
      <c r="A73" s="29">
        <v>2</v>
      </c>
      <c r="B73" s="24" t="s">
        <v>29</v>
      </c>
      <c r="C73" s="25"/>
      <c r="D73" s="26" t="s">
        <v>21</v>
      </c>
      <c r="E73" s="28">
        <v>40</v>
      </c>
      <c r="F73" s="28"/>
      <c r="G73" s="27">
        <f t="shared" si="5"/>
        <v>0</v>
      </c>
      <c r="H73" s="24" t="s">
        <v>30</v>
      </c>
    </row>
    <row r="74" s="5" customFormat="1" ht="27.95" customHeight="1" spans="1:8">
      <c r="A74" s="29">
        <v>3</v>
      </c>
      <c r="B74" s="32" t="s">
        <v>33</v>
      </c>
      <c r="C74" s="33" t="s">
        <v>34</v>
      </c>
      <c r="D74" s="34" t="s">
        <v>11</v>
      </c>
      <c r="E74" s="35">
        <v>140</v>
      </c>
      <c r="F74" s="35"/>
      <c r="G74" s="36">
        <f t="shared" si="5"/>
        <v>0</v>
      </c>
      <c r="H74" s="24" t="s">
        <v>40</v>
      </c>
    </row>
    <row r="75" s="5" customFormat="1" ht="27.95" customHeight="1" spans="1:8">
      <c r="A75" s="29">
        <v>4</v>
      </c>
      <c r="B75" s="32" t="s">
        <v>41</v>
      </c>
      <c r="C75" s="33" t="s">
        <v>34</v>
      </c>
      <c r="D75" s="34" t="s">
        <v>11</v>
      </c>
      <c r="E75" s="35">
        <v>181.25</v>
      </c>
      <c r="F75" s="35"/>
      <c r="G75" s="36">
        <f t="shared" si="5"/>
        <v>0</v>
      </c>
      <c r="H75" s="32" t="s">
        <v>42</v>
      </c>
    </row>
    <row r="76" s="5" customFormat="1" ht="27.95" customHeight="1" spans="1:8">
      <c r="A76" s="29">
        <v>5</v>
      </c>
      <c r="B76" s="32" t="s">
        <v>64</v>
      </c>
      <c r="C76" s="33"/>
      <c r="D76" s="34" t="s">
        <v>11</v>
      </c>
      <c r="E76" s="35">
        <v>7.9</v>
      </c>
      <c r="F76" s="35"/>
      <c r="G76" s="36">
        <f t="shared" si="5"/>
        <v>0</v>
      </c>
      <c r="H76" s="32" t="s">
        <v>65</v>
      </c>
    </row>
    <row r="77" customFormat="1" ht="27.95" customHeight="1" spans="1:8">
      <c r="A77" s="29">
        <v>6</v>
      </c>
      <c r="B77" s="24" t="s">
        <v>99</v>
      </c>
      <c r="C77" s="25"/>
      <c r="D77" s="34" t="s">
        <v>11</v>
      </c>
      <c r="E77" s="28">
        <v>3.8</v>
      </c>
      <c r="F77" s="28"/>
      <c r="G77" s="27">
        <f t="shared" si="5"/>
        <v>0</v>
      </c>
      <c r="H77" s="24" t="s">
        <v>100</v>
      </c>
    </row>
    <row r="78" s="6" customFormat="1" ht="27" customHeight="1" spans="1:8">
      <c r="A78" s="29"/>
      <c r="B78" s="30"/>
      <c r="C78" s="25"/>
      <c r="D78" s="25"/>
      <c r="E78" s="27"/>
      <c r="F78" s="31" t="s">
        <v>25</v>
      </c>
      <c r="G78" s="31">
        <f>SUM(G72:G77)</f>
        <v>0</v>
      </c>
      <c r="H78" s="30"/>
    </row>
    <row r="79" s="6" customFormat="1" ht="24.95" customHeight="1" spans="1:8">
      <c r="A79" s="19" t="s">
        <v>101</v>
      </c>
      <c r="B79" s="20"/>
      <c r="C79" s="20"/>
      <c r="D79" s="20"/>
      <c r="E79" s="21"/>
      <c r="F79" s="21"/>
      <c r="G79" s="21"/>
      <c r="H79" s="22"/>
    </row>
    <row r="80" ht="39" customHeight="1" spans="1:8">
      <c r="A80" s="29">
        <v>1</v>
      </c>
      <c r="B80" s="24" t="s">
        <v>27</v>
      </c>
      <c r="C80" s="25"/>
      <c r="D80" s="26" t="s">
        <v>11</v>
      </c>
      <c r="E80" s="28">
        <v>40</v>
      </c>
      <c r="F80" s="28"/>
      <c r="G80" s="27">
        <f t="shared" ref="G80:G90" si="6">F80*E80</f>
        <v>0</v>
      </c>
      <c r="H80" s="24" t="s">
        <v>28</v>
      </c>
    </row>
    <row r="81" ht="27" customHeight="1" spans="1:8">
      <c r="A81" s="29">
        <v>2</v>
      </c>
      <c r="B81" s="24" t="s">
        <v>29</v>
      </c>
      <c r="C81" s="25"/>
      <c r="D81" s="26" t="s">
        <v>21</v>
      </c>
      <c r="E81" s="28">
        <v>26.7</v>
      </c>
      <c r="F81" s="28"/>
      <c r="G81" s="27">
        <f t="shared" si="6"/>
        <v>0</v>
      </c>
      <c r="H81" s="24" t="s">
        <v>30</v>
      </c>
    </row>
    <row r="82" s="5" customFormat="1" ht="27.95" customHeight="1" spans="1:8">
      <c r="A82" s="29">
        <v>3</v>
      </c>
      <c r="B82" s="32" t="s">
        <v>33</v>
      </c>
      <c r="C82" s="33" t="s">
        <v>34</v>
      </c>
      <c r="D82" s="34" t="s">
        <v>11</v>
      </c>
      <c r="E82" s="35">
        <v>93.5</v>
      </c>
      <c r="F82" s="35"/>
      <c r="G82" s="36">
        <f t="shared" si="6"/>
        <v>0</v>
      </c>
      <c r="H82" s="24" t="s">
        <v>40</v>
      </c>
    </row>
    <row r="83" s="5" customFormat="1" ht="27.95" customHeight="1" spans="1:8">
      <c r="A83" s="29">
        <v>4</v>
      </c>
      <c r="B83" s="32" t="s">
        <v>41</v>
      </c>
      <c r="C83" s="33" t="s">
        <v>34</v>
      </c>
      <c r="D83" s="34" t="s">
        <v>11</v>
      </c>
      <c r="E83" s="35">
        <v>90</v>
      </c>
      <c r="F83" s="35"/>
      <c r="G83" s="36">
        <f t="shared" si="6"/>
        <v>0</v>
      </c>
      <c r="H83" s="32" t="s">
        <v>42</v>
      </c>
    </row>
    <row r="84" s="5" customFormat="1" ht="27.95" customHeight="1" spans="1:8">
      <c r="A84" s="29">
        <v>5</v>
      </c>
      <c r="B84" s="32" t="s">
        <v>64</v>
      </c>
      <c r="C84" s="33"/>
      <c r="D84" s="34" t="s">
        <v>11</v>
      </c>
      <c r="E84" s="35">
        <v>5.4</v>
      </c>
      <c r="F84" s="35"/>
      <c r="G84" s="36">
        <f t="shared" si="6"/>
        <v>0</v>
      </c>
      <c r="H84" s="32" t="s">
        <v>65</v>
      </c>
    </row>
    <row r="85" s="5" customFormat="1" ht="27.95" customHeight="1" spans="1:8">
      <c r="A85" s="29">
        <v>6</v>
      </c>
      <c r="B85" s="32" t="s">
        <v>96</v>
      </c>
      <c r="C85" s="33"/>
      <c r="D85" s="34" t="s">
        <v>85</v>
      </c>
      <c r="E85" s="35">
        <v>1</v>
      </c>
      <c r="F85" s="35"/>
      <c r="G85" s="36">
        <f t="shared" si="6"/>
        <v>0</v>
      </c>
      <c r="H85" s="32" t="s">
        <v>86</v>
      </c>
    </row>
    <row r="86" s="5" customFormat="1" ht="27.95" customHeight="1" spans="1:8">
      <c r="A86" s="29">
        <v>7</v>
      </c>
      <c r="B86" s="32" t="s">
        <v>87</v>
      </c>
      <c r="C86" s="33"/>
      <c r="D86" s="34" t="s">
        <v>21</v>
      </c>
      <c r="E86" s="35">
        <v>6.4</v>
      </c>
      <c r="F86" s="35"/>
      <c r="G86" s="36">
        <f t="shared" si="6"/>
        <v>0</v>
      </c>
      <c r="H86" s="32" t="s">
        <v>88</v>
      </c>
    </row>
    <row r="87" s="5" customFormat="1" ht="27.95" customHeight="1" spans="1:8">
      <c r="A87" s="29">
        <v>8</v>
      </c>
      <c r="B87" s="32" t="s">
        <v>89</v>
      </c>
      <c r="C87" s="33" t="s">
        <v>90</v>
      </c>
      <c r="D87" s="34" t="s">
        <v>85</v>
      </c>
      <c r="E87" s="35">
        <v>1</v>
      </c>
      <c r="F87" s="35"/>
      <c r="G87" s="36">
        <f t="shared" si="6"/>
        <v>0</v>
      </c>
      <c r="H87" s="32" t="s">
        <v>91</v>
      </c>
    </row>
    <row r="88" s="5" customFormat="1" ht="27.95" customHeight="1" spans="1:8">
      <c r="A88" s="29">
        <v>9</v>
      </c>
      <c r="B88" s="32" t="s">
        <v>94</v>
      </c>
      <c r="C88" s="33"/>
      <c r="D88" s="34" t="s">
        <v>11</v>
      </c>
      <c r="E88" s="35">
        <v>1.6</v>
      </c>
      <c r="F88" s="35"/>
      <c r="G88" s="36">
        <f t="shared" si="6"/>
        <v>0</v>
      </c>
      <c r="H88" s="32" t="s">
        <v>95</v>
      </c>
    </row>
    <row r="89" s="5" customFormat="1" ht="27.95" customHeight="1" spans="1:8">
      <c r="A89" s="29">
        <v>10</v>
      </c>
      <c r="B89" s="32" t="s">
        <v>102</v>
      </c>
      <c r="C89" s="33"/>
      <c r="D89" s="34" t="s">
        <v>11</v>
      </c>
      <c r="E89" s="35">
        <v>6.6</v>
      </c>
      <c r="F89" s="35"/>
      <c r="G89" s="36">
        <f t="shared" si="6"/>
        <v>0</v>
      </c>
      <c r="H89" s="32" t="s">
        <v>88</v>
      </c>
    </row>
    <row r="90" customFormat="1" ht="27.95" customHeight="1" spans="1:8">
      <c r="A90" s="29">
        <v>11</v>
      </c>
      <c r="B90" s="24" t="s">
        <v>62</v>
      </c>
      <c r="C90" s="25"/>
      <c r="D90" s="34" t="s">
        <v>11</v>
      </c>
      <c r="E90" s="28">
        <v>5.8</v>
      </c>
      <c r="F90" s="28"/>
      <c r="G90" s="27">
        <f t="shared" si="6"/>
        <v>0</v>
      </c>
      <c r="H90" s="24" t="s">
        <v>63</v>
      </c>
    </row>
    <row r="91" s="6" customFormat="1" ht="26.1" customHeight="1" spans="1:8">
      <c r="A91" s="29"/>
      <c r="B91" s="30"/>
      <c r="C91" s="25"/>
      <c r="D91" s="25"/>
      <c r="E91" s="27"/>
      <c r="F91" s="31" t="s">
        <v>25</v>
      </c>
      <c r="G91" s="31">
        <f>SUM(G80:G90)</f>
        <v>0</v>
      </c>
      <c r="H91" s="30"/>
    </row>
    <row r="92" ht="24.95" customHeight="1" spans="1:8">
      <c r="A92" s="19" t="s">
        <v>103</v>
      </c>
      <c r="B92" s="20"/>
      <c r="C92" s="20"/>
      <c r="D92" s="20"/>
      <c r="E92" s="21"/>
      <c r="F92" s="21"/>
      <c r="G92" s="21"/>
      <c r="H92" s="22"/>
    </row>
    <row r="93" ht="39" customHeight="1" spans="1:8">
      <c r="A93" s="29">
        <v>1</v>
      </c>
      <c r="B93" s="24" t="s">
        <v>27</v>
      </c>
      <c r="C93" s="25"/>
      <c r="D93" s="26" t="s">
        <v>11</v>
      </c>
      <c r="E93" s="28">
        <v>30.4</v>
      </c>
      <c r="F93" s="28"/>
      <c r="G93" s="27">
        <f>F93*E93</f>
        <v>0</v>
      </c>
      <c r="H93" s="24" t="s">
        <v>28</v>
      </c>
    </row>
    <row r="94" ht="36.95" customHeight="1" spans="1:8">
      <c r="A94" s="29">
        <v>2</v>
      </c>
      <c r="B94" s="24" t="s">
        <v>104</v>
      </c>
      <c r="C94" s="25"/>
      <c r="D94" s="26" t="s">
        <v>11</v>
      </c>
      <c r="E94" s="28">
        <v>105</v>
      </c>
      <c r="F94" s="28"/>
      <c r="G94" s="27">
        <f>F94*E94</f>
        <v>0</v>
      </c>
      <c r="H94" s="24" t="s">
        <v>46</v>
      </c>
    </row>
    <row r="95" s="5" customFormat="1" ht="27.95" customHeight="1" spans="1:8">
      <c r="A95" s="29">
        <v>3</v>
      </c>
      <c r="B95" s="32" t="s">
        <v>105</v>
      </c>
      <c r="C95" s="33" t="s">
        <v>34</v>
      </c>
      <c r="D95" s="34" t="s">
        <v>11</v>
      </c>
      <c r="E95" s="35">
        <v>143</v>
      </c>
      <c r="F95" s="35"/>
      <c r="G95" s="36">
        <f t="shared" ref="G95:G103" si="7">F95*E95</f>
        <v>0</v>
      </c>
      <c r="H95" s="32" t="s">
        <v>42</v>
      </c>
    </row>
    <row r="96" s="5" customFormat="1" ht="27.95" customHeight="1" spans="1:8">
      <c r="A96" s="29">
        <v>4</v>
      </c>
      <c r="B96" s="32" t="s">
        <v>106</v>
      </c>
      <c r="C96" s="33"/>
      <c r="D96" s="34" t="s">
        <v>85</v>
      </c>
      <c r="E96" s="35">
        <v>1</v>
      </c>
      <c r="F96" s="35"/>
      <c r="G96" s="36">
        <f t="shared" si="7"/>
        <v>0</v>
      </c>
      <c r="H96" s="32" t="s">
        <v>107</v>
      </c>
    </row>
    <row r="97" s="6" customFormat="1" ht="27" customHeight="1" spans="1:8">
      <c r="A97" s="29"/>
      <c r="B97" s="30"/>
      <c r="C97" s="25"/>
      <c r="D97" s="25"/>
      <c r="E97" s="27"/>
      <c r="F97" s="31" t="s">
        <v>25</v>
      </c>
      <c r="G97" s="31">
        <f>SUM(G93:G96)</f>
        <v>0</v>
      </c>
      <c r="H97" s="30"/>
    </row>
    <row r="98" s="6" customFormat="1" ht="24.95" customHeight="1" spans="1:8">
      <c r="A98" s="19" t="s">
        <v>108</v>
      </c>
      <c r="B98" s="20"/>
      <c r="C98" s="20"/>
      <c r="D98" s="20"/>
      <c r="E98" s="21"/>
      <c r="F98" s="21"/>
      <c r="G98" s="21"/>
      <c r="H98" s="22"/>
    </row>
    <row r="99" ht="39" customHeight="1" spans="1:8">
      <c r="A99" s="29">
        <v>1</v>
      </c>
      <c r="B99" s="24" t="s">
        <v>27</v>
      </c>
      <c r="C99" s="25"/>
      <c r="D99" s="26" t="s">
        <v>11</v>
      </c>
      <c r="E99" s="28">
        <v>29.6</v>
      </c>
      <c r="F99" s="28"/>
      <c r="G99" s="27">
        <f t="shared" si="7"/>
        <v>0</v>
      </c>
      <c r="H99" s="24" t="s">
        <v>28</v>
      </c>
    </row>
    <row r="100" ht="36.95" customHeight="1" spans="1:8">
      <c r="A100" s="29">
        <v>2</v>
      </c>
      <c r="B100" s="24" t="s">
        <v>29</v>
      </c>
      <c r="C100" s="25"/>
      <c r="D100" s="26" t="s">
        <v>21</v>
      </c>
      <c r="E100" s="28">
        <v>24</v>
      </c>
      <c r="F100" s="28"/>
      <c r="G100" s="27">
        <f t="shared" si="7"/>
        <v>0</v>
      </c>
      <c r="H100" s="24" t="s">
        <v>30</v>
      </c>
    </row>
    <row r="101" s="5" customFormat="1" ht="27.95" customHeight="1" spans="1:8">
      <c r="A101" s="29">
        <v>3</v>
      </c>
      <c r="B101" s="32" t="s">
        <v>33</v>
      </c>
      <c r="C101" s="33" t="s">
        <v>34</v>
      </c>
      <c r="D101" s="34" t="s">
        <v>11</v>
      </c>
      <c r="E101" s="35">
        <v>84</v>
      </c>
      <c r="F101" s="35"/>
      <c r="G101" s="36">
        <f t="shared" si="7"/>
        <v>0</v>
      </c>
      <c r="H101" s="24" t="s">
        <v>40</v>
      </c>
    </row>
    <row r="102" s="5" customFormat="1" ht="27.95" customHeight="1" spans="1:8">
      <c r="A102" s="29">
        <v>4</v>
      </c>
      <c r="B102" s="32" t="s">
        <v>105</v>
      </c>
      <c r="C102" s="33" t="s">
        <v>34</v>
      </c>
      <c r="D102" s="34" t="s">
        <v>11</v>
      </c>
      <c r="E102" s="35">
        <v>72</v>
      </c>
      <c r="F102" s="35"/>
      <c r="G102" s="36">
        <f t="shared" si="7"/>
        <v>0</v>
      </c>
      <c r="H102" s="32" t="s">
        <v>42</v>
      </c>
    </row>
    <row r="103" s="5" customFormat="1" ht="27.95" customHeight="1" spans="1:8">
      <c r="A103" s="29">
        <v>5</v>
      </c>
      <c r="B103" s="32" t="s">
        <v>106</v>
      </c>
      <c r="C103" s="33"/>
      <c r="D103" s="34" t="s">
        <v>85</v>
      </c>
      <c r="E103" s="35">
        <v>1</v>
      </c>
      <c r="F103" s="35"/>
      <c r="G103" s="36">
        <f t="shared" si="7"/>
        <v>0</v>
      </c>
      <c r="H103" s="32" t="s">
        <v>107</v>
      </c>
    </row>
    <row r="104" s="6" customFormat="1" ht="27" customHeight="1" spans="1:8">
      <c r="A104" s="29"/>
      <c r="B104" s="30"/>
      <c r="C104" s="25"/>
      <c r="D104" s="25"/>
      <c r="E104" s="27"/>
      <c r="F104" s="31" t="s">
        <v>25</v>
      </c>
      <c r="G104" s="31">
        <f>SUM(G99:G103)</f>
        <v>0</v>
      </c>
      <c r="H104" s="30"/>
    </row>
    <row r="105" ht="24.95" customHeight="1" spans="1:8">
      <c r="A105" s="19" t="s">
        <v>109</v>
      </c>
      <c r="B105" s="20"/>
      <c r="C105" s="20"/>
      <c r="D105" s="20"/>
      <c r="E105" s="21"/>
      <c r="F105" s="21"/>
      <c r="G105" s="21"/>
      <c r="H105" s="22"/>
    </row>
    <row r="106" s="7" customFormat="1" ht="39" customHeight="1" spans="1:8">
      <c r="A106" s="29">
        <v>1</v>
      </c>
      <c r="B106" s="24" t="s">
        <v>110</v>
      </c>
      <c r="C106" s="25" t="s">
        <v>111</v>
      </c>
      <c r="D106" s="26" t="s">
        <v>11</v>
      </c>
      <c r="E106" s="28">
        <v>825</v>
      </c>
      <c r="F106" s="28"/>
      <c r="G106" s="27">
        <f t="shared" ref="G106:G113" si="8">F106*E106</f>
        <v>0</v>
      </c>
      <c r="H106" s="24" t="s">
        <v>112</v>
      </c>
    </row>
    <row r="107" s="7" customFormat="1" ht="27" customHeight="1" spans="1:8">
      <c r="A107" s="29">
        <v>2</v>
      </c>
      <c r="B107" s="24" t="s">
        <v>113</v>
      </c>
      <c r="C107" s="25"/>
      <c r="D107" s="26" t="s">
        <v>21</v>
      </c>
      <c r="E107" s="28">
        <v>213.4</v>
      </c>
      <c r="F107" s="28"/>
      <c r="G107" s="27">
        <f t="shared" si="8"/>
        <v>0</v>
      </c>
      <c r="H107" s="24" t="s">
        <v>114</v>
      </c>
    </row>
    <row r="108" ht="32.1" customHeight="1" spans="1:8">
      <c r="A108" s="29">
        <v>3</v>
      </c>
      <c r="B108" s="24" t="s">
        <v>115</v>
      </c>
      <c r="C108" s="25" t="s">
        <v>116</v>
      </c>
      <c r="D108" s="26" t="s">
        <v>117</v>
      </c>
      <c r="E108" s="28">
        <v>20</v>
      </c>
      <c r="F108" s="28"/>
      <c r="G108" s="27">
        <f t="shared" si="8"/>
        <v>0</v>
      </c>
      <c r="H108" s="24" t="s">
        <v>118</v>
      </c>
    </row>
    <row r="109" ht="36" customHeight="1" spans="1:8">
      <c r="A109" s="29">
        <v>4</v>
      </c>
      <c r="B109" s="24" t="s">
        <v>115</v>
      </c>
      <c r="C109" s="25" t="s">
        <v>116</v>
      </c>
      <c r="D109" s="26" t="s">
        <v>117</v>
      </c>
      <c r="E109" s="28">
        <v>55</v>
      </c>
      <c r="F109" s="28"/>
      <c r="G109" s="27">
        <f t="shared" si="8"/>
        <v>0</v>
      </c>
      <c r="H109" s="24" t="s">
        <v>118</v>
      </c>
    </row>
    <row r="110" ht="27.95" customHeight="1" spans="1:8">
      <c r="A110" s="29">
        <v>5</v>
      </c>
      <c r="B110" s="24" t="s">
        <v>119</v>
      </c>
      <c r="C110" s="25" t="s">
        <v>116</v>
      </c>
      <c r="D110" s="26" t="s">
        <v>117</v>
      </c>
      <c r="E110" s="28">
        <v>9</v>
      </c>
      <c r="F110" s="28"/>
      <c r="G110" s="27">
        <f t="shared" si="8"/>
        <v>0</v>
      </c>
      <c r="H110" s="24" t="s">
        <v>118</v>
      </c>
    </row>
    <row r="111" ht="35.1" customHeight="1" spans="1:8">
      <c r="A111" s="29">
        <v>7</v>
      </c>
      <c r="B111" s="24" t="s">
        <v>120</v>
      </c>
      <c r="C111" s="25"/>
      <c r="D111" s="26" t="s">
        <v>121</v>
      </c>
      <c r="E111" s="28">
        <v>4</v>
      </c>
      <c r="F111" s="37"/>
      <c r="G111" s="38">
        <f t="shared" si="8"/>
        <v>0</v>
      </c>
      <c r="H111" s="24" t="s">
        <v>122</v>
      </c>
    </row>
    <row r="112" ht="21.95" customHeight="1" spans="1:8">
      <c r="A112" s="29">
        <v>8</v>
      </c>
      <c r="B112" s="24" t="s">
        <v>123</v>
      </c>
      <c r="C112" s="25"/>
      <c r="D112" s="26" t="s">
        <v>21</v>
      </c>
      <c r="E112" s="28">
        <v>85</v>
      </c>
      <c r="F112" s="37"/>
      <c r="G112" s="38">
        <f t="shared" si="8"/>
        <v>0</v>
      </c>
      <c r="H112" s="24" t="s">
        <v>124</v>
      </c>
    </row>
    <row r="113" ht="27" customHeight="1" spans="1:8">
      <c r="A113" s="29">
        <v>9</v>
      </c>
      <c r="B113" s="24" t="s">
        <v>125</v>
      </c>
      <c r="C113" s="25"/>
      <c r="D113" s="26" t="s">
        <v>21</v>
      </c>
      <c r="E113" s="28">
        <v>30</v>
      </c>
      <c r="F113" s="37"/>
      <c r="G113" s="38">
        <f t="shared" si="8"/>
        <v>0</v>
      </c>
      <c r="H113" s="24" t="s">
        <v>126</v>
      </c>
    </row>
    <row r="114" ht="27.95" customHeight="1" spans="1:8">
      <c r="A114" s="29">
        <v>10</v>
      </c>
      <c r="B114" s="24" t="s">
        <v>127</v>
      </c>
      <c r="C114" s="25" t="s">
        <v>128</v>
      </c>
      <c r="D114" s="26" t="s">
        <v>85</v>
      </c>
      <c r="E114" s="28">
        <v>3</v>
      </c>
      <c r="F114" s="28"/>
      <c r="G114" s="27">
        <f t="shared" ref="G114:G119" si="9">F114*E114</f>
        <v>0</v>
      </c>
      <c r="H114" s="24" t="s">
        <v>129</v>
      </c>
    </row>
    <row r="115" ht="27.95" customHeight="1" spans="1:8">
      <c r="A115" s="29">
        <v>11</v>
      </c>
      <c r="B115" s="24" t="s">
        <v>130</v>
      </c>
      <c r="C115" s="25"/>
      <c r="D115" s="26" t="s">
        <v>131</v>
      </c>
      <c r="E115" s="27">
        <v>197</v>
      </c>
      <c r="F115" s="28"/>
      <c r="G115" s="27">
        <f t="shared" si="9"/>
        <v>0</v>
      </c>
      <c r="H115" s="24" t="s">
        <v>132</v>
      </c>
    </row>
    <row r="116" ht="27.95" customHeight="1" spans="1:8">
      <c r="A116" s="29">
        <v>12</v>
      </c>
      <c r="B116" s="24" t="s">
        <v>133</v>
      </c>
      <c r="C116" s="25"/>
      <c r="D116" s="26" t="s">
        <v>131</v>
      </c>
      <c r="E116" s="27">
        <v>65</v>
      </c>
      <c r="F116" s="28"/>
      <c r="G116" s="27">
        <f t="shared" si="9"/>
        <v>0</v>
      </c>
      <c r="H116" s="24" t="s">
        <v>134</v>
      </c>
    </row>
    <row r="117" ht="27.95" customHeight="1" spans="1:8">
      <c r="A117" s="29">
        <v>13</v>
      </c>
      <c r="B117" s="24" t="s">
        <v>135</v>
      </c>
      <c r="C117" s="25" t="s">
        <v>136</v>
      </c>
      <c r="D117" s="26" t="s">
        <v>14</v>
      </c>
      <c r="E117" s="28">
        <v>1</v>
      </c>
      <c r="F117" s="28"/>
      <c r="G117" s="27">
        <f t="shared" si="9"/>
        <v>0</v>
      </c>
      <c r="H117" s="24" t="s">
        <v>137</v>
      </c>
    </row>
    <row r="118" ht="27.95" customHeight="1" spans="1:8">
      <c r="A118" s="29">
        <v>14</v>
      </c>
      <c r="B118" s="24" t="s">
        <v>138</v>
      </c>
      <c r="C118" s="25" t="s">
        <v>136</v>
      </c>
      <c r="D118" s="26" t="s">
        <v>14</v>
      </c>
      <c r="E118" s="28">
        <v>1</v>
      </c>
      <c r="F118" s="28"/>
      <c r="G118" s="27">
        <f t="shared" si="9"/>
        <v>0</v>
      </c>
      <c r="H118" s="24" t="s">
        <v>137</v>
      </c>
    </row>
    <row r="119" ht="21" customHeight="1" spans="1:8">
      <c r="A119" s="29">
        <v>15</v>
      </c>
      <c r="B119" s="32" t="s">
        <v>139</v>
      </c>
      <c r="C119" s="33" t="s">
        <v>140</v>
      </c>
      <c r="D119" s="34" t="s">
        <v>131</v>
      </c>
      <c r="E119" s="35">
        <v>211</v>
      </c>
      <c r="F119" s="35"/>
      <c r="G119" s="36">
        <f t="shared" si="9"/>
        <v>0</v>
      </c>
      <c r="H119" s="32" t="s">
        <v>141</v>
      </c>
    </row>
    <row r="120" ht="24.95" customHeight="1" spans="1:8">
      <c r="A120" s="39"/>
      <c r="B120" s="30"/>
      <c r="C120" s="30"/>
      <c r="D120" s="30"/>
      <c r="E120" s="40"/>
      <c r="F120" s="31" t="s">
        <v>25</v>
      </c>
      <c r="G120" s="31">
        <f>SUM(G106:G119)</f>
        <v>0</v>
      </c>
      <c r="H120" s="30"/>
    </row>
    <row r="121" ht="24.95" customHeight="1" spans="1:8">
      <c r="A121" s="41"/>
      <c r="B121" s="42"/>
      <c r="C121" s="42"/>
      <c r="D121" s="42"/>
      <c r="E121" s="43"/>
      <c r="F121" s="31" t="s">
        <v>142</v>
      </c>
      <c r="G121" s="31">
        <f>G120+G104+G97+G91+G78+G70+G60+G48+G11</f>
        <v>0</v>
      </c>
      <c r="H121" s="30"/>
    </row>
    <row r="122" ht="24.95" customHeight="1" spans="1:8">
      <c r="A122" s="44" t="s">
        <v>143</v>
      </c>
      <c r="B122" s="45" t="s">
        <v>144</v>
      </c>
      <c r="C122" s="45"/>
      <c r="D122" s="46"/>
      <c r="E122" s="31"/>
      <c r="F122" s="31"/>
      <c r="G122" s="31">
        <f>G121</f>
        <v>0</v>
      </c>
      <c r="H122" s="30"/>
    </row>
    <row r="123" ht="24.95" customHeight="1" spans="1:8">
      <c r="A123" s="44" t="s">
        <v>145</v>
      </c>
      <c r="B123" s="45" t="s">
        <v>146</v>
      </c>
      <c r="C123" s="45"/>
      <c r="D123" s="46"/>
      <c r="E123" s="31"/>
      <c r="F123" s="31"/>
      <c r="G123" s="31">
        <f>G122*F123</f>
        <v>0</v>
      </c>
      <c r="H123" s="30" t="s">
        <v>147</v>
      </c>
    </row>
    <row r="124" ht="24.95" customHeight="1" spans="1:8">
      <c r="A124" s="44" t="s">
        <v>148</v>
      </c>
      <c r="B124" s="45" t="s">
        <v>149</v>
      </c>
      <c r="C124" s="45"/>
      <c r="D124" s="46"/>
      <c r="E124" s="31"/>
      <c r="F124" s="31"/>
      <c r="G124" s="31">
        <f>G122*F124</f>
        <v>0</v>
      </c>
      <c r="H124" s="30"/>
    </row>
    <row r="125" ht="24.95" customHeight="1" spans="1:8">
      <c r="A125" s="44" t="s">
        <v>150</v>
      </c>
      <c r="B125" s="45" t="s">
        <v>151</v>
      </c>
      <c r="C125" s="45"/>
      <c r="D125" s="46"/>
      <c r="E125" s="31"/>
      <c r="F125" s="31"/>
      <c r="G125" s="31">
        <f>SUM(G122:G124)</f>
        <v>0</v>
      </c>
      <c r="H125" s="30"/>
    </row>
    <row r="126" ht="24.95" customHeight="1" spans="1:8">
      <c r="A126" s="44" t="s">
        <v>152</v>
      </c>
      <c r="B126" s="45" t="s">
        <v>153</v>
      </c>
      <c r="C126" s="45"/>
      <c r="D126" s="46"/>
      <c r="E126" s="31"/>
      <c r="F126" s="31"/>
      <c r="G126" s="31">
        <f>G125*0.09</f>
        <v>0</v>
      </c>
      <c r="H126" s="30"/>
    </row>
    <row r="127" spans="1:8">
      <c r="A127" s="44" t="s">
        <v>154</v>
      </c>
      <c r="B127" s="45" t="s">
        <v>155</v>
      </c>
      <c r="C127" s="45"/>
      <c r="D127" s="46"/>
      <c r="E127" s="31"/>
      <c r="F127" s="31"/>
      <c r="G127" s="31">
        <f>G125+G126</f>
        <v>0</v>
      </c>
      <c r="H127" s="30"/>
    </row>
    <row r="229" ht="20.1" customHeight="1" spans="1:8">
      <c r="A229" s="47"/>
      <c r="B229" s="48"/>
      <c r="C229" s="48"/>
      <c r="D229" s="49"/>
      <c r="E229" s="50"/>
      <c r="F229" s="51"/>
      <c r="G229" s="50"/>
      <c r="H229" s="52"/>
    </row>
    <row r="230" ht="20.1" customHeight="1" spans="1:8">
      <c r="A230" s="53" t="s">
        <v>156</v>
      </c>
      <c r="B230" s="54"/>
      <c r="C230" s="54"/>
      <c r="D230" s="54"/>
      <c r="E230" s="55"/>
      <c r="F230" s="55"/>
      <c r="G230" s="55"/>
      <c r="H230" s="56"/>
    </row>
    <row r="231" ht="20.1" customHeight="1" spans="1:8">
      <c r="A231" s="57" t="s">
        <v>157</v>
      </c>
      <c r="B231" s="54"/>
      <c r="C231" s="54"/>
      <c r="D231" s="54"/>
      <c r="E231" s="55"/>
      <c r="F231" s="55"/>
      <c r="G231" s="55"/>
      <c r="H231" s="56"/>
    </row>
    <row r="232" ht="20.1" customHeight="1" spans="1:8">
      <c r="A232" s="57" t="s">
        <v>158</v>
      </c>
      <c r="B232" s="54"/>
      <c r="C232" s="54"/>
      <c r="D232" s="54"/>
      <c r="E232" s="55"/>
      <c r="F232" s="55"/>
      <c r="G232" s="55"/>
      <c r="H232" s="56"/>
    </row>
    <row r="233" ht="20.1" customHeight="1" spans="1:8">
      <c r="A233" s="57" t="s">
        <v>159</v>
      </c>
      <c r="B233" s="54"/>
      <c r="C233" s="54"/>
      <c r="D233" s="54"/>
      <c r="E233" s="55"/>
      <c r="F233" s="55"/>
      <c r="G233" s="55"/>
      <c r="H233" s="56"/>
    </row>
    <row r="234" ht="43.5" customHeight="1" spans="1:8">
      <c r="A234" s="57" t="s">
        <v>160</v>
      </c>
      <c r="B234" s="54"/>
      <c r="C234" s="54"/>
      <c r="D234" s="54"/>
      <c r="E234" s="55"/>
      <c r="F234" s="55"/>
      <c r="G234" s="55"/>
      <c r="H234" s="56"/>
    </row>
    <row r="235" ht="20.1" customHeight="1" spans="1:8">
      <c r="A235" s="57" t="s">
        <v>161</v>
      </c>
      <c r="B235" s="54"/>
      <c r="C235" s="54"/>
      <c r="D235" s="54"/>
      <c r="E235" s="55"/>
      <c r="F235" s="55"/>
      <c r="G235" s="55"/>
      <c r="H235" s="56"/>
    </row>
    <row r="236" ht="20.1" customHeight="1" spans="1:8">
      <c r="A236" s="58"/>
      <c r="B236" s="59"/>
      <c r="C236" s="59"/>
      <c r="D236" s="59"/>
      <c r="E236" s="60"/>
      <c r="F236" s="60"/>
      <c r="G236" s="60"/>
      <c r="H236" s="61"/>
    </row>
    <row r="237" s="8" customFormat="1" ht="28.5" customHeight="1" spans="1:8">
      <c r="A237" s="62" t="s">
        <v>162</v>
      </c>
      <c r="B237" s="63"/>
      <c r="C237" s="63"/>
      <c r="D237" s="63"/>
      <c r="E237" s="64"/>
      <c r="F237" s="64"/>
      <c r="G237" s="64"/>
      <c r="H237" s="65"/>
    </row>
    <row r="238" s="8" customFormat="1" ht="23.25" customHeight="1" spans="1:8">
      <c r="A238" s="66" t="s">
        <v>163</v>
      </c>
      <c r="B238" s="67"/>
      <c r="C238" s="67"/>
      <c r="D238" s="67"/>
      <c r="E238" s="68"/>
      <c r="F238" s="68"/>
      <c r="G238" s="68"/>
      <c r="H238" s="69"/>
    </row>
  </sheetData>
  <protectedRanges>
    <protectedRange sqref="A123:E123 G123:H123 B125:H125 A122:H122 B126:D126 F126:H126 B127:H127 A124:E124 G124:H124" name="区域1"/>
  </protectedRanges>
  <autoFilter xmlns:etc="http://www.wps.cn/officeDocument/2017/etCustomData" ref="A2:H127" etc:filterBottomFollowUsedRange="0">
    <extLst/>
  </autoFilter>
  <mergeCells count="17">
    <mergeCell ref="A1:H1"/>
    <mergeCell ref="A3:H3"/>
    <mergeCell ref="A12:H12"/>
    <mergeCell ref="A49:H49"/>
    <mergeCell ref="A61:H61"/>
    <mergeCell ref="A71:H71"/>
    <mergeCell ref="A79:H79"/>
    <mergeCell ref="A92:H92"/>
    <mergeCell ref="A98:H98"/>
    <mergeCell ref="A105:H105"/>
    <mergeCell ref="A121:E121"/>
    <mergeCell ref="B122:D122"/>
    <mergeCell ref="B123:D123"/>
    <mergeCell ref="B124:D124"/>
    <mergeCell ref="B125:D125"/>
    <mergeCell ref="B126:D126"/>
    <mergeCell ref="B127:D127"/>
  </mergeCells>
  <printOptions horizontalCentered="1"/>
  <pageMargins left="0.25" right="0.25" top="0.75" bottom="0.75" header="0.298611111111111" footer="0.298611111111111"/>
  <pageSetup paperSize="9" scale="99" orientation="portrait"/>
  <headerFooter alignWithMargins="0">
    <oddFooter>&amp;C第 &amp;P 页，共 &amp;N 页&amp;R&amp;D&amp;T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异能无人机学园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河西</dc:creator>
  <cp:lastModifiedBy>张兆轩</cp:lastModifiedBy>
  <dcterms:created xsi:type="dcterms:W3CDTF">2016-11-10T22:40:00Z</dcterms:created>
  <cp:lastPrinted>2021-12-16T23:09:00Z</cp:lastPrinted>
  <dcterms:modified xsi:type="dcterms:W3CDTF">2026-05-26T02:25:06Z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5E5160B1260D4BAF889E3828978AD0E1_13</vt:lpwstr>
  </property>
  <property fmtid="{D5CDD505-2E9C-101B-9397-08002B2CF9AE}" pid="4" name="CalculationRule">
    <vt:i4>0</vt:i4>
  </property>
</Properties>
</file>